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0" windowWidth="11100" windowHeight="8055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financiranja'!$2:$3</definedName>
    <definedName name="_xlnm.Print_Titles" localSheetId="2">'rashodi-opći dio'!$2:$2</definedName>
    <definedName name="_xlnm.Print_Area" localSheetId="0">'bilanca'!$A$3:$J$29</definedName>
    <definedName name="_xlnm.Print_Area" localSheetId="4">'posebni dio'!$A$1:$E$182</definedName>
    <definedName name="_xlnm.Print_Area" localSheetId="1">'prihodi'!$A$1:$H$68</definedName>
    <definedName name="_xlnm.Print_Area" localSheetId="3">'račun financiranja'!$A$1:$H$7</definedName>
    <definedName name="_xlnm.Print_Area" localSheetId="2">'rashodi-opći dio'!$A$1:$H$63</definedName>
  </definedNames>
  <calcPr fullCalcOnLoad="1"/>
</workbook>
</file>

<file path=xl/sharedStrings.xml><?xml version="1.0" encoding="utf-8"?>
<sst xmlns="http://schemas.openxmlformats.org/spreadsheetml/2006/main" count="408" uniqueCount="158">
  <si>
    <t>Uređaji, strojevi i oprema za ostale namjene</t>
  </si>
  <si>
    <t>Ulaganja u računalne programe</t>
  </si>
  <si>
    <t xml:space="preserve">       PLAN PRIHODA I RASHODA FONDA ZA RAZVOJ I ZAPOŠLJAVANJE ZA 2002. GODINU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</si>
  <si>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</si>
  <si>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</si>
  <si>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</si>
  <si>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</si>
  <si>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</si>
  <si>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</si>
  <si>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</si>
  <si>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</si>
  <si>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</si>
  <si>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</si>
  <si>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</si>
  <si>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</si>
  <si>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</si>
  <si>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</si>
  <si>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</si>
  <si>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</si>
  <si>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</si>
  <si>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</si>
  <si>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</t>
  </si>
  <si>
    <t>Prijevozna sredstva u cestovnom prometu</t>
  </si>
  <si>
    <t>4231</t>
  </si>
  <si>
    <t>Nematerijalna proizvedena imovina</t>
  </si>
  <si>
    <t>PRIMICI OD FINANCIJSKE IMOVINE I ZADUŽIVANJA</t>
  </si>
  <si>
    <t>IZDACI ZA FINANCIJSKU IMOVINU I OTPLATE ZAJMOVA</t>
  </si>
  <si>
    <t>PRIHODI POSLOVANJA</t>
  </si>
  <si>
    <t>Prihodi od imovine</t>
  </si>
  <si>
    <t>Prihodi od financijske imovine</t>
  </si>
  <si>
    <t>Kamate na oročena sredstva i depozite po viđenju</t>
  </si>
  <si>
    <t>Prihodi od kamata po vrijednosnim papirima</t>
  </si>
  <si>
    <t>Prihodi od pozitivnih tečajnih razlika</t>
  </si>
  <si>
    <t>Prihodi od dividendi</t>
  </si>
  <si>
    <t>B. RAČUN FINANCIRANJA</t>
  </si>
  <si>
    <t>Prihodi od nefinancijske imovine</t>
  </si>
  <si>
    <t>Prihodi od zakupa i iznajmljivanja imovine</t>
  </si>
  <si>
    <t>Prihodi po posebnim propisima</t>
  </si>
  <si>
    <t>Ostali nespomenuti prihodi</t>
  </si>
  <si>
    <t>Prihodi od prodaje neproizvedene imovine</t>
  </si>
  <si>
    <t>Zemljište</t>
  </si>
  <si>
    <t>Prihodi od prodaje materijalne imovine-prirodnih bogatstava</t>
  </si>
  <si>
    <t>Prihodi od prodaje građevinskih objekata</t>
  </si>
  <si>
    <t>Poslovni objekti</t>
  </si>
  <si>
    <t>Prihodi od prodaje proizvedene dugotrajne imovine</t>
  </si>
  <si>
    <t>Prihodi od prodaje postrojenja i opreme</t>
  </si>
  <si>
    <t>Oprema za održavanje i zaštitu</t>
  </si>
  <si>
    <t>Rashodi za zaposlene</t>
  </si>
  <si>
    <t>Plaće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</si>
  <si>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</si>
  <si>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</si>
  <si>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</si>
  <si>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</si>
  <si>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</si>
  <si>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</si>
  <si>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</si>
  <si>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</si>
  <si>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</si>
  <si>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</si>
  <si>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</si>
  <si>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</si>
  <si>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</si>
  <si>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</si>
  <si>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</si>
  <si>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Naknade građanima i kućanstvima u novcu</t>
  </si>
  <si>
    <t>4262</t>
  </si>
  <si>
    <t>Ostali financijski rashodi</t>
  </si>
  <si>
    <t>Bankarske usluge i usluge platnog prometa</t>
  </si>
  <si>
    <t>Zatezne kamate</t>
  </si>
  <si>
    <t>A1000</t>
  </si>
  <si>
    <t>K2000</t>
  </si>
  <si>
    <t>K2001</t>
  </si>
  <si>
    <t>A1002</t>
  </si>
  <si>
    <t>K2003</t>
  </si>
  <si>
    <t>A1003</t>
  </si>
  <si>
    <t>K2004</t>
  </si>
  <si>
    <t>I. OPĆI DIO</t>
  </si>
  <si>
    <t>II. POSEBNI DIO</t>
  </si>
  <si>
    <t>Ostali prihodi od financijske imovine (Premije osiguranja depozita)</t>
  </si>
  <si>
    <t>DRŽAVNA AGENCIJA ZA OSIGURANJE 
ŠTEDNIH ULOGA I SANACIJU BANAKA</t>
  </si>
  <si>
    <t>Prijevozna sredstvau cestovnom prometu</t>
  </si>
  <si>
    <t>ISPLATA OSIGURANIH DEPOZITA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</si>
  <si>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</si>
  <si>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</si>
  <si>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</si>
  <si>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>K2002</t>
  </si>
  <si>
    <t xml:space="preserve">PRIHODI POSLOVANJA </t>
  </si>
  <si>
    <t>PRIHODI OD PRODAJE NEFINANCIJSKE IMOVINE</t>
  </si>
  <si>
    <t>ADMINISTRATIVNO UPRAVLJANJE I OPREMANJE</t>
  </si>
  <si>
    <t xml:space="preserve">ADMINISTRACIJA I UPRAVLJANJE </t>
  </si>
  <si>
    <t xml:space="preserve">OPREMANJE </t>
  </si>
  <si>
    <t xml:space="preserve">INFORMATIZACIJA </t>
  </si>
  <si>
    <t xml:space="preserve">NAKANDE GRAĐANIMA I KUĆANSTVIMA NA TEMELJU OSIGURANJA I DRUGE NAKNADE </t>
  </si>
  <si>
    <t xml:space="preserve">OBNOVA VOZNOG PARKA </t>
  </si>
  <si>
    <t>PRIHODI POSLOVANJA I PRIHODI OD PRODAJE NEFINANCIJSKE IMOVINE</t>
  </si>
  <si>
    <t>RASHODI ZA NABAVU NEFINANCIJSKE IMOVINE</t>
  </si>
  <si>
    <t>RASHODI POSLOVANJA I RASHODI ZA NABAVU NEFINANCIJSKE IMOVINE</t>
  </si>
  <si>
    <t>Prihodi od naplate potraživanja preuzetih u postupku sanacije i privatizacije banaka</t>
  </si>
  <si>
    <t>FOND OSIGURANJA DEPOZITA</t>
  </si>
  <si>
    <t>Ostali rashodi</t>
  </si>
  <si>
    <t>Prihodi od zateznih kamata</t>
  </si>
  <si>
    <t>Ujetnička djela</t>
  </si>
  <si>
    <t xml:space="preserve">Prihodi od naplate potraživanja iz stečajne mase banaka i štedionica, likvidacije... </t>
  </si>
  <si>
    <t>Usluge tekućeg i investicijskog održavanja</t>
  </si>
  <si>
    <t>Premije osiguranja</t>
  </si>
  <si>
    <t>Prihodi od prodaje prijevoznih sredstava</t>
  </si>
  <si>
    <t>Usluge promidžbe i informiranja</t>
  </si>
  <si>
    <t>Ostali prihodi od financijske imovine (Dopunski kapital)</t>
  </si>
  <si>
    <t xml:space="preserve">Doprinosi za obvezno zdravstveno osiguranje </t>
  </si>
  <si>
    <t>Doprinosi za obvezno osiguranja u slučaju nezaposlenosti</t>
  </si>
  <si>
    <t>Negativne tečajne razlike i razlike zbog primjene valutne klauzule</t>
  </si>
  <si>
    <t>Pristojbe i naknade</t>
  </si>
  <si>
    <t>Članarine</t>
  </si>
  <si>
    <t>Prihodi od upravnih i administrativnih pristojbi, pristojbi po posebnim propisima i naknada</t>
  </si>
  <si>
    <t>Prihodi od prodaje knjiga, umjetničkih djela i ostalih izložbenih vrijednosti</t>
  </si>
  <si>
    <t>INFORMATIZACIJA</t>
  </si>
  <si>
    <t>Prihodi od prodaje proizvoda i robe te pruženih usluga i prihodi od donacija</t>
  </si>
  <si>
    <t>Prihodi od prodaje proizvoda i robe te pruženih usluga</t>
  </si>
  <si>
    <t>Prihodi od pruženih usluga</t>
  </si>
  <si>
    <t>Kazne, penali i naknade štete</t>
  </si>
  <si>
    <t>MANDATNI POSLOVI</t>
  </si>
  <si>
    <t>A1004</t>
  </si>
  <si>
    <t>Stipendije i školarine</t>
  </si>
  <si>
    <t>Ostale naknade građanima i kućanstvima</t>
  </si>
  <si>
    <t>Naknade građanima i kućanstvima na temalju osiguranja i druge naknade</t>
  </si>
  <si>
    <t>POSLOVI PROIZAŠLI IZ POSTUPAKA SANACIJE I PRIVATIZACIJE BANAKA</t>
  </si>
  <si>
    <t>Plaće (Bruto)</t>
  </si>
  <si>
    <t>04</t>
  </si>
  <si>
    <t>Licence</t>
  </si>
  <si>
    <t>Rashodi za nabavu neproizvedene dugotrajne imovine</t>
  </si>
  <si>
    <t>Nematerijalna imovina</t>
  </si>
  <si>
    <t>SANACIJSKI FOND</t>
  </si>
  <si>
    <t>Ostali prihodi od financijske imovine (Doprinosi u sanacijski fond)</t>
  </si>
  <si>
    <t>Ostale naknade (troškovi izgubljenog sudskog spora)</t>
  </si>
  <si>
    <t>Refundacije iz prethodnih godina</t>
  </si>
  <si>
    <t>Naknade troškova osobama izvan radnog odnosa</t>
  </si>
  <si>
    <t>INDEKS</t>
  </si>
  <si>
    <t>IZVORNI PLAN 2015.</t>
  </si>
  <si>
    <t xml:space="preserve">      RAZLIKA - VIŠAK / MANJAK</t>
  </si>
  <si>
    <t>-</t>
  </si>
  <si>
    <t>BROJČANA OZNAKA I NAZIV</t>
  </si>
  <si>
    <t>5=4/2*100</t>
  </si>
  <si>
    <t>6=4/3*100</t>
  </si>
  <si>
    <t>NETO FINANCIRANJE</t>
  </si>
  <si>
    <t>1</t>
  </si>
  <si>
    <t>4=3/2*100</t>
  </si>
  <si>
    <t xml:space="preserve">IZVRŠENJE FINANCIJSKOG PLANA                                                                                                          DRŽAVNE AGENCIJE ZA OSIGURANJE ŠTEDNIH ULOGA I SANACIJU BANAKA                                               U PRVOM POLUGODIŠTU 2015. GODINE                                                                                                                                                                           </t>
  </si>
  <si>
    <t xml:space="preserve"> RASHODI  POSLOVANJA</t>
  </si>
  <si>
    <t>PRIHODI OD NEFINANCIJSKE IMOVINE</t>
  </si>
  <si>
    <t>RASHODI ZA NEFINANCIJSKU IMOVINU</t>
  </si>
  <si>
    <t>UKUPNI PRIHODI</t>
  </si>
  <si>
    <t>UKUPNI RASHODI</t>
  </si>
  <si>
    <t>IZVRŠENJE             1.-6. 2014.</t>
  </si>
  <si>
    <t>IZVRŠENJE             1-.6. 2015.</t>
  </si>
  <si>
    <t>PROMJENE U STANJU DEPOZITA</t>
  </si>
  <si>
    <t>IZDACI ZA FINANC. IMOVINU I OTPLATE ZAJMOVA</t>
  </si>
  <si>
    <t xml:space="preserve"> VIŠAK / MANJAK + NETO FINANCIRANJE</t>
  </si>
  <si>
    <t>IZVRŠENJE             1.-6. 2015.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</si>
</sst>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"/>
    <numFmt numFmtId="178" formatCode="0.00000"/>
    <numFmt numFmtId="179" formatCode="0.0000"/>
    <numFmt numFmtId="180" formatCode="0.000"/>
    <numFmt numFmtId="181" formatCode="[$-41A]d\.\ mmmm\ yyyy\."/>
    <numFmt numFmtId="182" formatCode="0.00000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sz val="12"/>
      <color indexed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color indexed="8"/>
      <name val="MS Sans Serif"/>
      <family val="2"/>
    </font>
    <font>
      <b/>
      <sz val="10"/>
      <name val="Times New Roman"/>
      <family val="1"/>
    </font>
    <font>
      <b/>
      <sz val="10"/>
      <color indexed="8"/>
      <name val="MS Sans Serif"/>
      <family val="2"/>
    </font>
    <font>
      <sz val="10"/>
      <name val="Times New Roman"/>
      <family val="1"/>
    </font>
    <font>
      <sz val="10"/>
      <color indexed="10"/>
      <name val="MS Sans Serif"/>
      <family val="2"/>
    </font>
    <font>
      <sz val="10"/>
      <color indexed="8"/>
      <name val="Arial"/>
      <family val="2"/>
    </font>
    <font>
      <b/>
      <i/>
      <sz val="9.85"/>
      <color indexed="8"/>
      <name val="Times New Roman"/>
      <family val="1"/>
    </font>
    <font>
      <sz val="10"/>
      <name val="Geneva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MS Sans Serif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.8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.85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4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 quotePrefix="1">
      <alignment horizontal="left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6" fillId="0" borderId="0" xfId="53" applyFont="1" applyFill="1" applyBorder="1" applyAlignment="1">
      <alignment horizontal="left" wrapText="1"/>
      <protection/>
    </xf>
    <xf numFmtId="0" fontId="18" fillId="0" borderId="0" xfId="53" applyFont="1" applyFill="1" applyBorder="1" applyAlignment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NumberFormat="1" applyFont="1" applyFill="1" applyBorder="1" applyAlignment="1" applyProtection="1" quotePrefix="1">
      <alignment horizontal="left" vertical="top"/>
      <protection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 quotePrefix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18" fillId="0" borderId="0" xfId="52" applyFont="1" applyFill="1" applyBorder="1" applyAlignment="1">
      <alignment horizontal="left" wrapText="1"/>
      <protection/>
    </xf>
    <xf numFmtId="0" fontId="16" fillId="0" borderId="0" xfId="52" applyFont="1" applyFill="1" applyBorder="1" applyAlignment="1">
      <alignment horizontal="left" wrapText="1"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16" fillId="0" borderId="12" xfId="54" applyNumberFormat="1" applyFont="1" applyFill="1" applyBorder="1" applyAlignment="1">
      <alignment horizontal="center" vertical="center" wrapText="1"/>
      <protection/>
    </xf>
    <xf numFmtId="4" fontId="16" fillId="0" borderId="12" xfId="55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horizontal="left" wrapText="1"/>
      <protection/>
    </xf>
    <xf numFmtId="3" fontId="3" fillId="0" borderId="0" xfId="0" applyNumberFormat="1" applyFont="1" applyFill="1" applyBorder="1" applyAlignment="1" applyProtection="1">
      <alignment horizontal="left" wrapText="1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3" fontId="18" fillId="0" borderId="0" xfId="53" applyNumberFormat="1" applyFont="1" applyFill="1" applyBorder="1" applyAlignment="1">
      <alignment horizontal="right" wrapText="1"/>
      <protection/>
    </xf>
    <xf numFmtId="4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 quotePrefix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Border="1" applyAlignment="1" quotePrefix="1">
      <alignment horizontal="right" vertical="center"/>
    </xf>
    <xf numFmtId="3" fontId="18" fillId="0" borderId="0" xfId="52" applyNumberFormat="1" applyFont="1" applyFill="1" applyBorder="1" applyAlignment="1">
      <alignment horizontal="right" wrapText="1"/>
      <protection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 quotePrefix="1">
      <alignment horizontal="right"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16" fillId="0" borderId="13" xfId="54" applyNumberFormat="1" applyFont="1" applyFill="1" applyBorder="1" applyAlignment="1">
      <alignment horizontal="center" vertical="center" wrapText="1"/>
      <protection/>
    </xf>
    <xf numFmtId="4" fontId="16" fillId="0" borderId="12" xfId="55" applyNumberFormat="1" applyFont="1" applyFill="1" applyBorder="1" applyAlignment="1">
      <alignment horizontal="right" vertical="center" wrapText="1"/>
      <protection/>
    </xf>
    <xf numFmtId="3" fontId="23" fillId="0" borderId="13" xfId="54" applyNumberFormat="1" applyFont="1" applyFill="1" applyBorder="1" applyAlignment="1">
      <alignment horizontal="center" vertical="center" wrapText="1"/>
      <protection/>
    </xf>
    <xf numFmtId="3" fontId="23" fillId="0" borderId="12" xfId="54" applyNumberFormat="1" applyFont="1" applyFill="1" applyBorder="1" applyAlignment="1">
      <alignment horizontal="center" vertical="center" wrapText="1"/>
      <protection/>
    </xf>
    <xf numFmtId="4" fontId="23" fillId="0" borderId="12" xfId="55" applyNumberFormat="1" applyFont="1" applyFill="1" applyBorder="1" applyAlignment="1">
      <alignment horizontal="center" vertical="center" wrapText="1"/>
      <protection/>
    </xf>
    <xf numFmtId="4" fontId="16" fillId="0" borderId="13" xfId="55" applyNumberFormat="1" applyFont="1" applyFill="1" applyBorder="1" applyAlignment="1">
      <alignment horizontal="center" vertical="center" wrapText="1"/>
      <protection/>
    </xf>
    <xf numFmtId="4" fontId="23" fillId="0" borderId="13" xfId="55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3" fontId="23" fillId="0" borderId="0" xfId="54" applyNumberFormat="1" applyFont="1" applyFill="1" applyBorder="1" applyAlignment="1">
      <alignment horizontal="center" vertical="center" wrapText="1"/>
      <protection/>
    </xf>
    <xf numFmtId="3" fontId="24" fillId="0" borderId="0" xfId="54" applyNumberFormat="1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 quotePrefix="1">
      <alignment horizontal="left" vertical="top"/>
    </xf>
    <xf numFmtId="0" fontId="2" fillId="0" borderId="0" xfId="0" applyFont="1" applyBorder="1" applyAlignment="1" quotePrefix="1">
      <alignment horizontal="left" vertical="top"/>
    </xf>
    <xf numFmtId="0" fontId="2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0" xfId="0" applyNumberFormat="1" applyFont="1" applyFill="1" applyBorder="1" applyAlignment="1" applyProtection="1" quotePrefix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/>
    </xf>
    <xf numFmtId="3" fontId="63" fillId="0" borderId="0" xfId="0" applyNumberFormat="1" applyFont="1" applyFill="1" applyBorder="1" applyAlignment="1" applyProtection="1">
      <alignment/>
      <protection/>
    </xf>
    <xf numFmtId="4" fontId="63" fillId="0" borderId="0" xfId="0" applyNumberFormat="1" applyFont="1" applyFill="1" applyBorder="1" applyAlignment="1" applyProtection="1">
      <alignment/>
      <protection/>
    </xf>
    <xf numFmtId="3" fontId="63" fillId="0" borderId="0" xfId="0" applyNumberFormat="1" applyFont="1" applyFill="1" applyBorder="1" applyAlignment="1" applyProtection="1">
      <alignment wrapText="1"/>
      <protection/>
    </xf>
    <xf numFmtId="3" fontId="63" fillId="0" borderId="0" xfId="0" applyNumberFormat="1" applyFont="1" applyFill="1" applyBorder="1" applyAlignment="1" applyProtection="1">
      <alignment/>
      <protection/>
    </xf>
    <xf numFmtId="4" fontId="64" fillId="0" borderId="0" xfId="0" applyNumberFormat="1" applyFont="1" applyFill="1" applyBorder="1" applyAlignment="1" applyProtection="1">
      <alignment/>
      <protection/>
    </xf>
    <xf numFmtId="4" fontId="63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3" fontId="65" fillId="0" borderId="0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Fill="1" applyBorder="1" applyAlignment="1" applyProtection="1">
      <alignment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3" fontId="7" fillId="0" borderId="14" xfId="0" applyNumberFormat="1" applyFont="1" applyBorder="1" applyAlignment="1">
      <alignment horizontal="right" vertical="center"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Font="1" applyBorder="1" applyAlignment="1" quotePrefix="1">
      <alignment horizontal="left" vertical="center"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 applyProtection="1">
      <alignment vertical="center"/>
      <protection/>
    </xf>
    <xf numFmtId="3" fontId="7" fillId="0" borderId="14" xfId="0" applyNumberFormat="1" applyFont="1" applyFill="1" applyBorder="1" applyAlignment="1" applyProtection="1">
      <alignment vertical="center" wrapText="1"/>
      <protection/>
    </xf>
    <xf numFmtId="3" fontId="23" fillId="0" borderId="11" xfId="54" applyNumberFormat="1" applyFont="1" applyFill="1" applyBorder="1" applyAlignment="1">
      <alignment horizontal="center" vertical="center" wrapText="1"/>
      <protection/>
    </xf>
    <xf numFmtId="4" fontId="23" fillId="0" borderId="11" xfId="55" applyNumberFormat="1" applyFont="1" applyFill="1" applyBorder="1" applyAlignment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7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172" fontId="8" fillId="0" borderId="0" xfId="0" applyNumberFormat="1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3" fontId="23" fillId="0" borderId="15" xfId="54" applyNumberFormat="1" applyFont="1" applyFill="1" applyBorder="1" applyAlignment="1">
      <alignment horizontal="center" vertical="center" wrapText="1"/>
      <protection/>
    </xf>
    <xf numFmtId="3" fontId="23" fillId="0" borderId="13" xfId="54" applyNumberFormat="1" applyFont="1" applyFill="1" applyBorder="1" applyAlignment="1">
      <alignment horizontal="center" vertical="center" wrapText="1"/>
      <protection/>
    </xf>
    <xf numFmtId="3" fontId="23" fillId="0" borderId="14" xfId="54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/>
      <protection/>
    </xf>
    <xf numFmtId="3" fontId="16" fillId="0" borderId="15" xfId="54" applyNumberFormat="1" applyFont="1" applyFill="1" applyBorder="1" applyAlignment="1">
      <alignment horizontal="center" vertical="center" wrapText="1"/>
      <protection/>
    </xf>
    <xf numFmtId="3" fontId="16" fillId="0" borderId="13" xfId="54" applyNumberFormat="1" applyFont="1" applyFill="1" applyBorder="1" applyAlignment="1">
      <alignment horizontal="center" vertical="center" wrapText="1"/>
      <protection/>
    </xf>
    <xf numFmtId="3" fontId="16" fillId="0" borderId="14" xfId="54" applyNumberFormat="1" applyFont="1" applyFill="1" applyBorder="1" applyAlignment="1">
      <alignment horizontal="center" vertical="center" wrapText="1"/>
      <protection/>
    </xf>
    <xf numFmtId="3" fontId="16" fillId="0" borderId="12" xfId="54" applyNumberFormat="1" applyFont="1" applyFill="1" applyBorder="1" applyAlignment="1">
      <alignment horizontal="center" vertical="center" wrapText="1"/>
      <protection/>
    </xf>
    <xf numFmtId="3" fontId="23" fillId="0" borderId="12" xfId="54" applyNumberFormat="1" applyFont="1" applyFill="1" applyBorder="1" applyAlignment="1">
      <alignment horizontal="center" vertical="center" wrapText="1"/>
      <protection/>
    </xf>
    <xf numFmtId="0" fontId="26" fillId="0" borderId="15" xfId="51" applyFont="1" applyBorder="1" applyAlignment="1">
      <alignment horizontal="left" vertical="center" wrapText="1"/>
      <protection/>
    </xf>
    <xf numFmtId="0" fontId="26" fillId="0" borderId="13" xfId="51" applyFont="1" applyBorder="1" applyAlignment="1">
      <alignment horizontal="left" vertical="center" wrapText="1"/>
      <protection/>
    </xf>
    <xf numFmtId="0" fontId="26" fillId="0" borderId="14" xfId="51" applyFont="1" applyBorder="1" applyAlignment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3" fontId="23" fillId="0" borderId="11" xfId="54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/>
      <protection/>
    </xf>
    <xf numFmtId="172" fontId="23" fillId="0" borderId="13" xfId="0" applyNumberFormat="1" applyFont="1" applyBorder="1" applyAlignment="1" quotePrefix="1">
      <alignment horizontal="center"/>
    </xf>
    <xf numFmtId="0" fontId="25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1Prihodi-rashodi2004" xfId="51"/>
    <cellStyle name="Obično_List4" xfId="52"/>
    <cellStyle name="Obično_List7" xfId="53"/>
    <cellStyle name="Obično_Polugodišnji-sabor" xfId="54"/>
    <cellStyle name="Obično_prihodi 2005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workbookViewId="0" topLeftCell="A3">
      <selection activeCell="H36" sqref="H36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28" customWidth="1"/>
    <col min="5" max="5" width="42.00390625" style="0" customWidth="1"/>
    <col min="6" max="6" width="12.8515625" style="0" customWidth="1"/>
    <col min="7" max="7" width="14.28125" style="0" bestFit="1" customWidth="1"/>
    <col min="8" max="8" width="13.28125" style="0" bestFit="1" customWidth="1"/>
    <col min="9" max="9" width="8.00390625" style="0" customWidth="1"/>
    <col min="10" max="10" width="8.28125" style="0" bestFit="1" customWidth="1"/>
    <col min="11" max="11" width="14.421875" style="0" customWidth="1"/>
  </cols>
  <sheetData>
    <row r="1" spans="1:6" ht="12.75" customHeight="1" hidden="1">
      <c r="A1" s="227" t="s">
        <v>2</v>
      </c>
      <c r="B1" s="228"/>
      <c r="C1" s="228"/>
      <c r="D1" s="228"/>
      <c r="E1" s="228"/>
      <c r="F1" s="17"/>
    </row>
    <row r="2" spans="1:6" ht="27.75" customHeight="1" hidden="1">
      <c r="A2" s="228"/>
      <c r="B2" s="228"/>
      <c r="C2" s="228"/>
      <c r="D2" s="228"/>
      <c r="E2" s="228"/>
      <c r="F2" s="17"/>
    </row>
    <row r="3" spans="1:10" ht="27.75" customHeight="1">
      <c r="A3" s="229" t="s">
        <v>146</v>
      </c>
      <c r="B3" s="230"/>
      <c r="C3" s="230"/>
      <c r="D3" s="230"/>
      <c r="E3" s="230"/>
      <c r="F3" s="230"/>
      <c r="G3" s="230"/>
      <c r="H3" s="226"/>
      <c r="I3" s="226"/>
      <c r="J3" s="226"/>
    </row>
    <row r="4" spans="1:10" ht="34.5" customHeight="1">
      <c r="A4" s="230"/>
      <c r="B4" s="230"/>
      <c r="C4" s="230"/>
      <c r="D4" s="230"/>
      <c r="E4" s="230"/>
      <c r="F4" s="230"/>
      <c r="G4" s="230"/>
      <c r="H4" s="226"/>
      <c r="I4" s="226"/>
      <c r="J4" s="226"/>
    </row>
    <row r="5" spans="1:10" s="39" customFormat="1" ht="27.75" customHeight="1">
      <c r="A5" s="231" t="s">
        <v>76</v>
      </c>
      <c r="B5" s="231"/>
      <c r="C5" s="231"/>
      <c r="D5" s="231"/>
      <c r="E5" s="231"/>
      <c r="F5" s="231"/>
      <c r="G5" s="231"/>
      <c r="H5" s="226"/>
      <c r="I5" s="226"/>
      <c r="J5" s="226"/>
    </row>
    <row r="6" spans="1:10" s="5" customFormat="1" ht="24" customHeight="1">
      <c r="A6" s="235" t="s">
        <v>4</v>
      </c>
      <c r="B6" s="235"/>
      <c r="C6" s="235"/>
      <c r="D6" s="235"/>
      <c r="E6" s="235"/>
      <c r="F6" s="235"/>
      <c r="G6" s="235"/>
      <c r="H6" s="236"/>
      <c r="I6" s="236"/>
      <c r="J6" s="236"/>
    </row>
    <row r="7" spans="1:6" s="5" customFormat="1" ht="18.75" customHeight="1">
      <c r="A7" s="38"/>
      <c r="B7" s="37"/>
      <c r="C7" s="37"/>
      <c r="D7" s="37"/>
      <c r="E7" s="37"/>
      <c r="F7" s="37"/>
    </row>
    <row r="8" spans="1:10" s="5" customFormat="1" ht="27.75" customHeight="1">
      <c r="A8" s="237" t="s">
        <v>140</v>
      </c>
      <c r="B8" s="238"/>
      <c r="C8" s="238"/>
      <c r="D8" s="238"/>
      <c r="E8" s="239"/>
      <c r="F8" s="134" t="s">
        <v>152</v>
      </c>
      <c r="G8" s="134" t="s">
        <v>137</v>
      </c>
      <c r="H8" s="134" t="s">
        <v>153</v>
      </c>
      <c r="I8" s="163" t="s">
        <v>136</v>
      </c>
      <c r="J8" s="163" t="s">
        <v>136</v>
      </c>
    </row>
    <row r="9" spans="1:10" s="5" customFormat="1" ht="11.25" customHeight="1">
      <c r="A9" s="232">
        <v>1</v>
      </c>
      <c r="B9" s="233"/>
      <c r="C9" s="233"/>
      <c r="D9" s="233"/>
      <c r="E9" s="234"/>
      <c r="F9" s="165">
        <v>2</v>
      </c>
      <c r="G9" s="165">
        <v>3</v>
      </c>
      <c r="H9" s="165">
        <v>4</v>
      </c>
      <c r="I9" s="166" t="s">
        <v>141</v>
      </c>
      <c r="J9" s="166" t="s">
        <v>142</v>
      </c>
    </row>
    <row r="10" spans="1:11" s="5" customFormat="1" ht="22.5" customHeight="1">
      <c r="A10" s="197">
        <v>6</v>
      </c>
      <c r="B10" s="216" t="s">
        <v>27</v>
      </c>
      <c r="C10" s="217"/>
      <c r="D10" s="217"/>
      <c r="E10" s="218"/>
      <c r="F10" s="198">
        <f>prihodi!D6+prihodi!D34+prihodi!D39+prihodi!D64</f>
        <v>374806938</v>
      </c>
      <c r="G10" s="198">
        <f>prihodi!E6+prihodi!E34+prihodi!E39+prihodi!E64</f>
        <v>1007110000</v>
      </c>
      <c r="H10" s="198">
        <f>prihodi!F6+prihodi!F34+prihodi!F39+prihodi!F64</f>
        <v>355834986</v>
      </c>
      <c r="I10" s="199">
        <f>H10/F10*100</f>
        <v>94.93820682689712</v>
      </c>
      <c r="J10" s="200">
        <f>H10/G10*100</f>
        <v>35.332286046211436</v>
      </c>
      <c r="K10" s="6"/>
    </row>
    <row r="11" spans="1:10" s="5" customFormat="1" ht="22.5" customHeight="1">
      <c r="A11" s="197">
        <v>7</v>
      </c>
      <c r="B11" s="219" t="s">
        <v>148</v>
      </c>
      <c r="C11" s="220"/>
      <c r="D11" s="220"/>
      <c r="E11" s="221"/>
      <c r="F11" s="198">
        <f>prihodi!D21+prihodi!D54</f>
        <v>0</v>
      </c>
      <c r="G11" s="198">
        <f>prihodi!E21+prihodi!E54</f>
        <v>0</v>
      </c>
      <c r="H11" s="198">
        <f>prihodi!F21+prihodi!F54</f>
        <v>0</v>
      </c>
      <c r="I11" s="199" t="s">
        <v>139</v>
      </c>
      <c r="J11" s="201" t="s">
        <v>139</v>
      </c>
    </row>
    <row r="12" spans="1:10" s="5" customFormat="1" ht="22.5" customHeight="1">
      <c r="A12" s="197"/>
      <c r="B12" s="242" t="s">
        <v>150</v>
      </c>
      <c r="C12" s="243"/>
      <c r="D12" s="243"/>
      <c r="E12" s="244"/>
      <c r="F12" s="198">
        <f>F10+F11</f>
        <v>374806938</v>
      </c>
      <c r="G12" s="198">
        <f>G10+G11</f>
        <v>1007110000</v>
      </c>
      <c r="H12" s="198">
        <f>H10+H11</f>
        <v>355834986</v>
      </c>
      <c r="I12" s="199">
        <f>H12/F12*100</f>
        <v>94.93820682689712</v>
      </c>
      <c r="J12" s="199">
        <f>H12/G12*100</f>
        <v>35.332286046211436</v>
      </c>
    </row>
    <row r="13" spans="1:11" s="5" customFormat="1" ht="22.5" customHeight="1">
      <c r="A13" s="197">
        <v>3</v>
      </c>
      <c r="B13" s="222" t="s">
        <v>147</v>
      </c>
      <c r="C13" s="223"/>
      <c r="D13" s="223"/>
      <c r="E13" s="224"/>
      <c r="F13" s="202">
        <f>'rashodi-opći dio'!D4</f>
        <v>12405107</v>
      </c>
      <c r="G13" s="202">
        <f>'rashodi-opći dio'!E4</f>
        <v>22311500</v>
      </c>
      <c r="H13" s="202">
        <f>'rashodi-opći dio'!F4</f>
        <v>7584750</v>
      </c>
      <c r="I13" s="199">
        <f>H13/F13*100</f>
        <v>61.14215701646104</v>
      </c>
      <c r="J13" s="200">
        <f>H13/G13*100</f>
        <v>33.99480088743473</v>
      </c>
      <c r="K13" s="6"/>
    </row>
    <row r="14" spans="1:11" s="5" customFormat="1" ht="22.5" customHeight="1">
      <c r="A14" s="197">
        <v>4</v>
      </c>
      <c r="B14" s="219" t="s">
        <v>149</v>
      </c>
      <c r="C14" s="220"/>
      <c r="D14" s="220"/>
      <c r="E14" s="221"/>
      <c r="F14" s="202">
        <f>'rashodi-opći dio'!D51</f>
        <v>34240</v>
      </c>
      <c r="G14" s="202">
        <f>'rashodi-opći dio'!E51</f>
        <v>1295000</v>
      </c>
      <c r="H14" s="202">
        <f>'rashodi-opći dio'!F51</f>
        <v>28800</v>
      </c>
      <c r="I14" s="199">
        <f>H14/F14*100</f>
        <v>84.11214953271028</v>
      </c>
      <c r="J14" s="200">
        <f>H14/G14*100</f>
        <v>2.223938223938224</v>
      </c>
      <c r="K14" s="6"/>
    </row>
    <row r="15" spans="1:11" s="5" customFormat="1" ht="22.5" customHeight="1">
      <c r="A15" s="197"/>
      <c r="B15" s="242" t="s">
        <v>151</v>
      </c>
      <c r="C15" s="243"/>
      <c r="D15" s="243"/>
      <c r="E15" s="244"/>
      <c r="F15" s="202">
        <f>F13+F14</f>
        <v>12439347</v>
      </c>
      <c r="G15" s="202">
        <f>G13+G14</f>
        <v>23606500</v>
      </c>
      <c r="H15" s="202">
        <f>H13+H14</f>
        <v>7613550</v>
      </c>
      <c r="I15" s="199">
        <f>H15/F15*100</f>
        <v>61.20538320862019</v>
      </c>
      <c r="J15" s="200">
        <f>H15/G15*100</f>
        <v>32.25192214008853</v>
      </c>
      <c r="K15" s="6"/>
    </row>
    <row r="16" spans="1:10" s="5" customFormat="1" ht="22.5" customHeight="1">
      <c r="A16" s="203"/>
      <c r="B16" s="216" t="s">
        <v>138</v>
      </c>
      <c r="C16" s="217"/>
      <c r="D16" s="217"/>
      <c r="E16" s="218"/>
      <c r="F16" s="202">
        <f>F10+F11-F13-F14</f>
        <v>362367591</v>
      </c>
      <c r="G16" s="202">
        <f>G10+G11-G13-G14</f>
        <v>983503500</v>
      </c>
      <c r="H16" s="202">
        <f>H10+H11-H13-H14</f>
        <v>348221436</v>
      </c>
      <c r="I16" s="199">
        <f>H16/F16*100</f>
        <v>96.09618648263718</v>
      </c>
      <c r="J16" s="200">
        <f>H16/G16*100</f>
        <v>35.4062223469464</v>
      </c>
    </row>
    <row r="17" spans="1:6" s="5" customFormat="1" ht="11.25" customHeight="1">
      <c r="A17" s="36"/>
      <c r="B17" s="37"/>
      <c r="C17" s="37"/>
      <c r="D17" s="37"/>
      <c r="E17" s="17"/>
      <c r="F17" s="17"/>
    </row>
    <row r="18" spans="1:10" s="33" customFormat="1" ht="24" customHeight="1">
      <c r="A18" s="225" t="s">
        <v>34</v>
      </c>
      <c r="B18" s="225"/>
      <c r="C18" s="225"/>
      <c r="D18" s="225"/>
      <c r="E18" s="225"/>
      <c r="F18" s="225"/>
      <c r="G18" s="225"/>
      <c r="H18" s="226"/>
      <c r="I18" s="226"/>
      <c r="J18" s="226"/>
    </row>
    <row r="19" spans="1:6" s="33" customFormat="1" ht="9.75" customHeight="1">
      <c r="A19" s="34"/>
      <c r="B19" s="35"/>
      <c r="C19" s="35"/>
      <c r="D19" s="35"/>
      <c r="E19" s="35"/>
      <c r="F19" s="37"/>
    </row>
    <row r="20" spans="1:10" s="33" customFormat="1" ht="27" customHeight="1">
      <c r="A20" s="240" t="s">
        <v>140</v>
      </c>
      <c r="B20" s="240"/>
      <c r="C20" s="240"/>
      <c r="D20" s="240"/>
      <c r="E20" s="240"/>
      <c r="F20" s="134" t="s">
        <v>152</v>
      </c>
      <c r="G20" s="134" t="s">
        <v>137</v>
      </c>
      <c r="H20" s="134" t="s">
        <v>153</v>
      </c>
      <c r="I20" s="135" t="s">
        <v>136</v>
      </c>
      <c r="J20" s="135" t="s">
        <v>136</v>
      </c>
    </row>
    <row r="21" spans="1:10" s="33" customFormat="1" ht="11.25" customHeight="1">
      <c r="A21" s="241">
        <v>1</v>
      </c>
      <c r="B21" s="241"/>
      <c r="C21" s="241"/>
      <c r="D21" s="241"/>
      <c r="E21" s="241"/>
      <c r="F21" s="165">
        <v>2</v>
      </c>
      <c r="G21" s="165">
        <v>3</v>
      </c>
      <c r="H21" s="165">
        <v>4</v>
      </c>
      <c r="I21" s="166" t="s">
        <v>141</v>
      </c>
      <c r="J21" s="166" t="s">
        <v>142</v>
      </c>
    </row>
    <row r="22" spans="1:10" s="33" customFormat="1" ht="30.75" customHeight="1">
      <c r="A22" s="197">
        <v>8</v>
      </c>
      <c r="B22" s="216" t="s">
        <v>25</v>
      </c>
      <c r="C22" s="217"/>
      <c r="D22" s="217"/>
      <c r="E22" s="218"/>
      <c r="F22" s="198">
        <f>'račun financiranja'!D5</f>
        <v>0</v>
      </c>
      <c r="G22" s="198">
        <f>'račun financiranja'!E5</f>
        <v>0</v>
      </c>
      <c r="H22" s="198">
        <f>'račun financiranja'!F5</f>
        <v>0</v>
      </c>
      <c r="I22" s="199" t="s">
        <v>139</v>
      </c>
      <c r="J22" s="199" t="s">
        <v>139</v>
      </c>
    </row>
    <row r="23" spans="1:10" s="33" customFormat="1" ht="28.5" customHeight="1">
      <c r="A23" s="197">
        <v>5</v>
      </c>
      <c r="B23" s="216" t="s">
        <v>155</v>
      </c>
      <c r="C23" s="217"/>
      <c r="D23" s="217"/>
      <c r="E23" s="218"/>
      <c r="F23" s="198">
        <f>'račun financiranja'!D6</f>
        <v>0</v>
      </c>
      <c r="G23" s="204">
        <f>'račun financiranja'!E6</f>
        <v>0</v>
      </c>
      <c r="H23" s="198">
        <f>'račun financiranja'!F6</f>
        <v>0</v>
      </c>
      <c r="I23" s="199" t="s">
        <v>139</v>
      </c>
      <c r="J23" s="199" t="s">
        <v>139</v>
      </c>
    </row>
    <row r="24" spans="1:10" s="33" customFormat="1" ht="21.75" customHeight="1">
      <c r="A24" s="205"/>
      <c r="B24" s="219" t="s">
        <v>154</v>
      </c>
      <c r="C24" s="220"/>
      <c r="D24" s="220"/>
      <c r="E24" s="221"/>
      <c r="F24" s="198">
        <f>-F16</f>
        <v>-362367591</v>
      </c>
      <c r="G24" s="198">
        <f>-G16</f>
        <v>-983503500</v>
      </c>
      <c r="H24" s="198">
        <f>-H16</f>
        <v>-348221436</v>
      </c>
      <c r="I24" s="199">
        <f>H24/F24*100</f>
        <v>96.09618648263718</v>
      </c>
      <c r="J24" s="200">
        <f>H24/G24*100</f>
        <v>35.4062223469464</v>
      </c>
    </row>
    <row r="25" spans="1:10" s="33" customFormat="1" ht="22.5" customHeight="1">
      <c r="A25" s="205"/>
      <c r="B25" s="222" t="s">
        <v>143</v>
      </c>
      <c r="C25" s="223"/>
      <c r="D25" s="223"/>
      <c r="E25" s="224"/>
      <c r="F25" s="202">
        <f>F22-F23+F24</f>
        <v>-362367591</v>
      </c>
      <c r="G25" s="202">
        <f>G22-G23+G24</f>
        <v>-983503500</v>
      </c>
      <c r="H25" s="202">
        <f>H22-H23+H24</f>
        <v>-348221436</v>
      </c>
      <c r="I25" s="199">
        <f>H25/F25*100</f>
        <v>96.09618648263718</v>
      </c>
      <c r="J25" s="200">
        <f>H25/G25*100</f>
        <v>35.4062223469464</v>
      </c>
    </row>
    <row r="26" spans="1:10" s="33" customFormat="1" ht="18" customHeight="1">
      <c r="A26" s="206"/>
      <c r="B26" s="196"/>
      <c r="C26" s="207"/>
      <c r="D26" s="208"/>
      <c r="E26" s="196"/>
      <c r="F26" s="209"/>
      <c r="G26" s="210"/>
      <c r="H26" s="210"/>
      <c r="I26" s="211"/>
      <c r="J26" s="212"/>
    </row>
    <row r="27" spans="1:10" s="33" customFormat="1" ht="23.25" customHeight="1">
      <c r="A27" s="205"/>
      <c r="B27" s="216" t="s">
        <v>156</v>
      </c>
      <c r="C27" s="217"/>
      <c r="D27" s="217"/>
      <c r="E27" s="218"/>
      <c r="F27" s="202">
        <f>F16+F25</f>
        <v>0</v>
      </c>
      <c r="G27" s="213">
        <f>G16+G25</f>
        <v>0</v>
      </c>
      <c r="H27" s="202">
        <f>H16+H25</f>
        <v>0</v>
      </c>
      <c r="I27" s="199" t="s">
        <v>139</v>
      </c>
      <c r="J27" s="201" t="s">
        <v>139</v>
      </c>
    </row>
    <row r="28" spans="1:6" s="33" customFormat="1" ht="18" customHeight="1">
      <c r="A28" s="36"/>
      <c r="B28" s="37"/>
      <c r="C28" s="37"/>
      <c r="D28" s="37"/>
      <c r="E28" s="37"/>
      <c r="F28" s="37"/>
    </row>
    <row r="29" s="5" customFormat="1" ht="12.75" customHeight="1">
      <c r="D29" s="27"/>
    </row>
    <row r="30" s="5" customFormat="1" ht="12.75" customHeight="1">
      <c r="D30" s="27"/>
    </row>
    <row r="31" s="5" customFormat="1" ht="12.75" customHeight="1">
      <c r="D31" s="27"/>
    </row>
    <row r="32" s="5" customFormat="1" ht="12.75" customHeight="1">
      <c r="D32" s="27"/>
    </row>
    <row r="33" s="5" customFormat="1" ht="12.75" customHeight="1">
      <c r="D33" s="27"/>
    </row>
    <row r="34" s="5" customFormat="1" ht="12.75" customHeight="1">
      <c r="D34" s="27"/>
    </row>
    <row r="35" s="5" customFormat="1" ht="12.75" customHeight="1">
      <c r="D35" s="27"/>
    </row>
    <row r="36" s="5" customFormat="1" ht="12.75" customHeight="1">
      <c r="D36" s="27"/>
    </row>
    <row r="37" s="5" customFormat="1" ht="12.75" customHeight="1">
      <c r="D37" s="27"/>
    </row>
    <row r="38" s="5" customFormat="1" ht="12.75" customHeight="1">
      <c r="D38" s="27"/>
    </row>
    <row r="39" s="5" customFormat="1" ht="12.75" customHeight="1">
      <c r="D39" s="27"/>
    </row>
    <row r="40" s="5" customFormat="1" ht="12.75" customHeight="1">
      <c r="D40" s="27"/>
    </row>
    <row r="41" s="5" customFormat="1" ht="12.75" customHeight="1">
      <c r="D41" s="27"/>
    </row>
    <row r="42" s="5" customFormat="1" ht="12.75" customHeight="1">
      <c r="D42" s="27"/>
    </row>
    <row r="43" s="5" customFormat="1" ht="12.75" customHeight="1">
      <c r="D43" s="27"/>
    </row>
    <row r="44" s="5" customFormat="1" ht="12.75" customHeight="1">
      <c r="D44" s="27"/>
    </row>
    <row r="45" s="5" customFormat="1" ht="12.75" customHeight="1">
      <c r="D45" s="27"/>
    </row>
    <row r="46" s="5" customFormat="1" ht="12.75" customHeight="1">
      <c r="D46" s="27"/>
    </row>
    <row r="47" s="5" customFormat="1" ht="12.75" customHeight="1">
      <c r="D47" s="27"/>
    </row>
    <row r="48" s="5" customFormat="1" ht="12.75" customHeight="1">
      <c r="D48" s="27"/>
    </row>
    <row r="49" s="5" customFormat="1" ht="12.75" customHeight="1">
      <c r="D49" s="27"/>
    </row>
    <row r="50" s="5" customFormat="1" ht="12.75" customHeight="1">
      <c r="D50" s="27"/>
    </row>
    <row r="51" s="5" customFormat="1" ht="12.75" customHeight="1">
      <c r="D51" s="27"/>
    </row>
    <row r="52" s="5" customFormat="1" ht="12.75" customHeight="1">
      <c r="D52" s="27"/>
    </row>
    <row r="53" s="5" customFormat="1" ht="12.75" customHeight="1">
      <c r="D53" s="27"/>
    </row>
    <row r="54" s="5" customFormat="1" ht="12.75" customHeight="1">
      <c r="D54" s="27"/>
    </row>
    <row r="55" s="5" customFormat="1" ht="12.75" customHeight="1">
      <c r="D55" s="27"/>
    </row>
    <row r="56" s="5" customFormat="1" ht="12.75" customHeight="1">
      <c r="D56" s="27"/>
    </row>
    <row r="57" s="5" customFormat="1" ht="12.75" customHeight="1">
      <c r="D57" s="27"/>
    </row>
    <row r="58" s="5" customFormat="1" ht="12.75" customHeight="1">
      <c r="D58" s="27"/>
    </row>
    <row r="59" s="5" customFormat="1" ht="12.75" customHeight="1">
      <c r="D59" s="27"/>
    </row>
    <row r="60" s="5" customFormat="1" ht="12.75" customHeight="1">
      <c r="D60" s="27"/>
    </row>
    <row r="61" s="5" customFormat="1" ht="12.75" customHeight="1">
      <c r="D61" s="27"/>
    </row>
    <row r="62" s="5" customFormat="1" ht="12.75" customHeight="1">
      <c r="D62" s="27"/>
    </row>
    <row r="63" s="5" customFormat="1" ht="12.75" customHeight="1">
      <c r="D63" s="27"/>
    </row>
    <row r="64" s="5" customFormat="1" ht="12.75" customHeight="1">
      <c r="D64" s="27"/>
    </row>
    <row r="65" s="5" customFormat="1" ht="12.75" customHeight="1">
      <c r="D65" s="27"/>
    </row>
    <row r="66" s="5" customFormat="1" ht="12.75" customHeight="1">
      <c r="D66" s="27"/>
    </row>
    <row r="67" s="5" customFormat="1" ht="12.75" customHeight="1">
      <c r="D67" s="27"/>
    </row>
    <row r="68" s="5" customFormat="1" ht="12.75" customHeight="1">
      <c r="D68" s="27"/>
    </row>
    <row r="69" s="5" customFormat="1" ht="12.75" customHeight="1">
      <c r="D69" s="27"/>
    </row>
    <row r="70" s="5" customFormat="1" ht="12.75" customHeight="1">
      <c r="D70" s="27"/>
    </row>
    <row r="71" s="5" customFormat="1" ht="12.75" customHeight="1">
      <c r="D71" s="27"/>
    </row>
    <row r="72" s="5" customFormat="1" ht="12.75" customHeight="1">
      <c r="D72" s="27"/>
    </row>
    <row r="73" s="5" customFormat="1" ht="12.75" customHeight="1">
      <c r="D73" s="27"/>
    </row>
    <row r="74" s="5" customFormat="1" ht="12.75" customHeight="1">
      <c r="D74" s="27"/>
    </row>
    <row r="75" s="5" customFormat="1" ht="12.75" customHeight="1">
      <c r="D75" s="27"/>
    </row>
    <row r="76" s="5" customFormat="1" ht="12.75" customHeight="1">
      <c r="D76" s="27"/>
    </row>
    <row r="77" s="5" customFormat="1" ht="12.75" customHeight="1">
      <c r="D77" s="27"/>
    </row>
    <row r="78" s="5" customFormat="1" ht="12.75" customHeight="1">
      <c r="D78" s="27"/>
    </row>
    <row r="79" s="5" customFormat="1" ht="12.75" customHeight="1">
      <c r="D79" s="27"/>
    </row>
    <row r="80" s="5" customFormat="1" ht="12.75" customHeight="1">
      <c r="D80" s="27"/>
    </row>
    <row r="81" s="5" customFormat="1" ht="12.75" customHeight="1">
      <c r="D81" s="27"/>
    </row>
    <row r="82" s="5" customFormat="1" ht="12.75" customHeight="1">
      <c r="D82" s="27"/>
    </row>
    <row r="83" s="5" customFormat="1" ht="12.75" customHeight="1">
      <c r="D83" s="27"/>
    </row>
    <row r="84" s="5" customFormat="1" ht="12.75" customHeight="1">
      <c r="D84" s="27"/>
    </row>
    <row r="85" s="5" customFormat="1" ht="12.75" customHeight="1">
      <c r="D85" s="27"/>
    </row>
    <row r="86" s="5" customFormat="1" ht="12.75" customHeight="1">
      <c r="D86" s="27"/>
    </row>
    <row r="87" s="5" customFormat="1" ht="12.75" customHeight="1">
      <c r="D87" s="27"/>
    </row>
    <row r="88" s="5" customFormat="1" ht="12.75" customHeight="1">
      <c r="D88" s="27"/>
    </row>
    <row r="89" s="5" customFormat="1" ht="12.75" customHeight="1">
      <c r="D89" s="27"/>
    </row>
    <row r="90" s="5" customFormat="1" ht="12.75" customHeight="1">
      <c r="D90" s="27"/>
    </row>
    <row r="91" s="5" customFormat="1" ht="12.75" customHeight="1">
      <c r="D91" s="27"/>
    </row>
    <row r="92" s="5" customFormat="1" ht="12.75" customHeight="1">
      <c r="D92" s="27"/>
    </row>
    <row r="93" s="5" customFormat="1" ht="12.75" customHeight="1">
      <c r="D93" s="27"/>
    </row>
    <row r="94" s="5" customFormat="1" ht="12.75" customHeight="1">
      <c r="D94" s="27"/>
    </row>
    <row r="95" s="5" customFormat="1" ht="12.75" customHeight="1">
      <c r="D95" s="27"/>
    </row>
    <row r="96" s="5" customFormat="1" ht="12.75" customHeight="1">
      <c r="D96" s="27"/>
    </row>
    <row r="97" s="5" customFormat="1" ht="12.75" customHeight="1">
      <c r="D97" s="27"/>
    </row>
    <row r="98" s="5" customFormat="1" ht="12.75" customHeight="1">
      <c r="D98" s="27"/>
    </row>
    <row r="99" s="5" customFormat="1" ht="12.75" customHeight="1">
      <c r="D99" s="27"/>
    </row>
    <row r="100" s="5" customFormat="1" ht="12.75" customHeight="1">
      <c r="D100" s="27"/>
    </row>
    <row r="101" s="5" customFormat="1" ht="12.75" customHeight="1">
      <c r="D101" s="27"/>
    </row>
    <row r="102" s="5" customFormat="1" ht="12.75" customHeight="1">
      <c r="D102" s="27"/>
    </row>
    <row r="103" s="5" customFormat="1" ht="12.75" customHeight="1">
      <c r="D103" s="27"/>
    </row>
    <row r="104" s="5" customFormat="1" ht="12.75" customHeight="1">
      <c r="D104" s="27"/>
    </row>
    <row r="105" s="5" customFormat="1" ht="12.75" customHeight="1">
      <c r="D105" s="27"/>
    </row>
    <row r="106" s="5" customFormat="1" ht="12.75" customHeight="1">
      <c r="D106" s="27"/>
    </row>
    <row r="107" s="5" customFormat="1" ht="12.75" customHeight="1">
      <c r="D107" s="27"/>
    </row>
    <row r="108" s="5" customFormat="1" ht="12.75" customHeight="1">
      <c r="D108" s="27"/>
    </row>
    <row r="109" s="5" customFormat="1" ht="12.75" customHeight="1">
      <c r="D109" s="27"/>
    </row>
    <row r="110" s="5" customFormat="1" ht="12.75" customHeight="1">
      <c r="D110" s="27"/>
    </row>
    <row r="111" s="5" customFormat="1" ht="12.75" customHeight="1">
      <c r="D111" s="27"/>
    </row>
    <row r="112" s="5" customFormat="1" ht="12.75" customHeight="1">
      <c r="D112" s="27"/>
    </row>
    <row r="113" s="5" customFormat="1" ht="12.75" customHeight="1">
      <c r="D113" s="27"/>
    </row>
    <row r="114" s="5" customFormat="1" ht="12.75" customHeight="1">
      <c r="D114" s="27"/>
    </row>
    <row r="115" s="5" customFormat="1" ht="12.75" customHeight="1">
      <c r="D115" s="27"/>
    </row>
    <row r="116" s="5" customFormat="1" ht="12.75" customHeight="1">
      <c r="D116" s="27"/>
    </row>
    <row r="117" s="5" customFormat="1" ht="12.75" customHeight="1">
      <c r="D117" s="27"/>
    </row>
    <row r="118" s="5" customFormat="1" ht="12.75" customHeight="1">
      <c r="D118" s="27"/>
    </row>
    <row r="119" s="5" customFormat="1" ht="12.75" customHeight="1">
      <c r="D119" s="27"/>
    </row>
    <row r="120" s="5" customFormat="1" ht="12.75" customHeight="1">
      <c r="D120" s="27"/>
    </row>
    <row r="121" s="5" customFormat="1" ht="12.75" customHeight="1">
      <c r="D121" s="27"/>
    </row>
    <row r="122" s="5" customFormat="1" ht="12.75" customHeight="1">
      <c r="D122" s="27"/>
    </row>
    <row r="123" s="5" customFormat="1" ht="12.75" customHeight="1">
      <c r="D123" s="27"/>
    </row>
    <row r="124" s="5" customFormat="1" ht="12.75" customHeight="1">
      <c r="D124" s="27"/>
    </row>
    <row r="125" s="5" customFormat="1" ht="12.75" customHeight="1">
      <c r="D125" s="27"/>
    </row>
    <row r="126" s="5" customFormat="1" ht="12.75" customHeight="1">
      <c r="D126" s="27"/>
    </row>
    <row r="127" s="5" customFormat="1" ht="12.75" customHeight="1">
      <c r="D127" s="27"/>
    </row>
    <row r="128" s="5" customFormat="1" ht="12.75" customHeight="1">
      <c r="D128" s="27"/>
    </row>
    <row r="129" s="5" customFormat="1" ht="12.75" customHeight="1">
      <c r="D129" s="27"/>
    </row>
    <row r="130" s="5" customFormat="1" ht="12.75" customHeight="1">
      <c r="D130" s="27"/>
    </row>
    <row r="131" s="5" customFormat="1" ht="12.75" customHeight="1">
      <c r="D131" s="27"/>
    </row>
    <row r="132" s="5" customFormat="1" ht="12.75" customHeight="1">
      <c r="D132" s="27"/>
    </row>
    <row r="133" s="5" customFormat="1" ht="12.75" customHeight="1">
      <c r="D133" s="27"/>
    </row>
    <row r="134" s="5" customFormat="1" ht="12.75" customHeight="1">
      <c r="D134" s="27"/>
    </row>
    <row r="135" s="5" customFormat="1" ht="12.75" customHeight="1">
      <c r="D135" s="27"/>
    </row>
    <row r="136" s="5" customFormat="1" ht="12.75" customHeight="1">
      <c r="D136" s="27"/>
    </row>
    <row r="137" s="5" customFormat="1" ht="12.75" customHeight="1">
      <c r="D137" s="27"/>
    </row>
    <row r="138" s="5" customFormat="1" ht="12.75" customHeight="1">
      <c r="D138" s="27"/>
    </row>
    <row r="139" s="5" customFormat="1" ht="12.75" customHeight="1">
      <c r="D139" s="27"/>
    </row>
    <row r="140" s="5" customFormat="1" ht="12.75" customHeight="1">
      <c r="D140" s="27"/>
    </row>
    <row r="141" s="5" customFormat="1" ht="12.75" customHeight="1">
      <c r="D141" s="27"/>
    </row>
    <row r="142" s="5" customFormat="1" ht="12.75" customHeight="1">
      <c r="D142" s="27"/>
    </row>
    <row r="143" s="5" customFormat="1" ht="12.75" customHeight="1">
      <c r="D143" s="27"/>
    </row>
    <row r="144" s="5" customFormat="1" ht="12.75" customHeight="1">
      <c r="D144" s="27"/>
    </row>
    <row r="145" s="5" customFormat="1" ht="12.75" customHeight="1">
      <c r="D145" s="27"/>
    </row>
    <row r="146" s="5" customFormat="1" ht="12.75" customHeight="1">
      <c r="D146" s="27"/>
    </row>
    <row r="147" s="5" customFormat="1" ht="12.75" customHeight="1">
      <c r="D147" s="27"/>
    </row>
    <row r="148" s="5" customFormat="1" ht="12.75" customHeight="1">
      <c r="D148" s="27"/>
    </row>
    <row r="149" s="5" customFormat="1" ht="12.75" customHeight="1">
      <c r="D149" s="27"/>
    </row>
    <row r="150" s="5" customFormat="1" ht="12.75" customHeight="1">
      <c r="D150" s="27"/>
    </row>
    <row r="151" s="5" customFormat="1" ht="12.75" customHeight="1">
      <c r="D151" s="27"/>
    </row>
    <row r="152" s="5" customFormat="1" ht="12.75" customHeight="1">
      <c r="D152" s="27"/>
    </row>
    <row r="153" s="5" customFormat="1" ht="12.75" customHeight="1">
      <c r="D153" s="27"/>
    </row>
    <row r="154" s="5" customFormat="1" ht="12.75" customHeight="1">
      <c r="D154" s="27"/>
    </row>
    <row r="155" s="5" customFormat="1" ht="12.75" customHeight="1">
      <c r="D155" s="27"/>
    </row>
    <row r="156" s="5" customFormat="1" ht="12.75" customHeight="1">
      <c r="D156" s="27"/>
    </row>
    <row r="157" s="5" customFormat="1" ht="12.75" customHeight="1">
      <c r="D157" s="27"/>
    </row>
    <row r="158" s="5" customFormat="1" ht="12.75" customHeight="1">
      <c r="D158" s="27"/>
    </row>
    <row r="159" s="5" customFormat="1" ht="12.75" customHeight="1">
      <c r="D159" s="27"/>
    </row>
    <row r="160" s="5" customFormat="1" ht="12.75" customHeight="1">
      <c r="D160" s="27"/>
    </row>
    <row r="161" s="5" customFormat="1" ht="12.75" customHeight="1">
      <c r="D161" s="27"/>
    </row>
    <row r="162" s="5" customFormat="1" ht="12.75" customHeight="1">
      <c r="D162" s="27"/>
    </row>
    <row r="163" s="5" customFormat="1" ht="12.75" customHeight="1">
      <c r="D163" s="27"/>
    </row>
    <row r="164" s="5" customFormat="1" ht="12.75" customHeight="1">
      <c r="D164" s="27"/>
    </row>
    <row r="165" s="5" customFormat="1" ht="12.75" customHeight="1">
      <c r="D165" s="27"/>
    </row>
    <row r="166" s="5" customFormat="1" ht="12.75" customHeight="1">
      <c r="D166" s="27"/>
    </row>
    <row r="167" s="5" customFormat="1" ht="12.75" customHeight="1">
      <c r="D167" s="27"/>
    </row>
    <row r="168" s="5" customFormat="1" ht="12.75" customHeight="1">
      <c r="D168" s="27"/>
    </row>
    <row r="169" s="5" customFormat="1" ht="12.75" customHeight="1">
      <c r="D169" s="27"/>
    </row>
    <row r="170" s="5" customFormat="1" ht="12.75" customHeight="1">
      <c r="D170" s="27"/>
    </row>
    <row r="171" s="5" customFormat="1" ht="12.75" customHeight="1">
      <c r="D171" s="27"/>
    </row>
    <row r="172" s="5" customFormat="1" ht="12.75" customHeight="1">
      <c r="D172" s="27"/>
    </row>
    <row r="173" s="5" customFormat="1" ht="12.75" customHeight="1">
      <c r="D173" s="27"/>
    </row>
    <row r="174" s="5" customFormat="1" ht="12.75" customHeight="1">
      <c r="D174" s="27"/>
    </row>
    <row r="175" s="5" customFormat="1" ht="12.75" customHeight="1">
      <c r="D175" s="27"/>
    </row>
    <row r="176" s="5" customFormat="1" ht="12.75" customHeight="1">
      <c r="D176" s="27"/>
    </row>
    <row r="177" s="5" customFormat="1" ht="12.75" customHeight="1">
      <c r="D177" s="27"/>
    </row>
    <row r="178" s="5" customFormat="1" ht="12.75" customHeight="1">
      <c r="D178" s="27"/>
    </row>
    <row r="179" s="5" customFormat="1" ht="12.75" customHeight="1">
      <c r="D179" s="27"/>
    </row>
    <row r="180" s="5" customFormat="1" ht="12.75" customHeight="1">
      <c r="D180" s="27"/>
    </row>
    <row r="181" s="5" customFormat="1" ht="12.75" customHeight="1">
      <c r="D181" s="27"/>
    </row>
    <row r="182" s="5" customFormat="1" ht="12.75" customHeight="1">
      <c r="D182" s="27"/>
    </row>
    <row r="183" s="5" customFormat="1" ht="12.75" customHeight="1">
      <c r="D183" s="27"/>
    </row>
    <row r="184" s="5" customFormat="1" ht="12.75" customHeight="1">
      <c r="D184" s="27"/>
    </row>
    <row r="185" s="5" customFormat="1" ht="12.75" customHeight="1">
      <c r="D185" s="27"/>
    </row>
    <row r="186" s="5" customFormat="1" ht="12.75" customHeight="1">
      <c r="D186" s="27"/>
    </row>
    <row r="187" s="5" customFormat="1" ht="12.75" customHeight="1">
      <c r="D187" s="27"/>
    </row>
    <row r="188" s="5" customFormat="1" ht="12.75" customHeight="1">
      <c r="D188" s="27"/>
    </row>
    <row r="189" s="5" customFormat="1" ht="12.75" customHeight="1">
      <c r="D189" s="27"/>
    </row>
    <row r="190" s="5" customFormat="1" ht="12.75" customHeight="1">
      <c r="D190" s="27"/>
    </row>
    <row r="191" s="5" customFormat="1" ht="12.75" customHeight="1">
      <c r="D191" s="27"/>
    </row>
    <row r="192" s="5" customFormat="1" ht="12.75" customHeight="1">
      <c r="D192" s="27"/>
    </row>
    <row r="193" s="5" customFormat="1" ht="12.75" customHeight="1">
      <c r="D193" s="27"/>
    </row>
    <row r="194" s="5" customFormat="1" ht="12.75" customHeight="1">
      <c r="D194" s="27"/>
    </row>
    <row r="195" s="5" customFormat="1" ht="12.75" customHeight="1">
      <c r="D195" s="27"/>
    </row>
    <row r="196" s="5" customFormat="1" ht="12.75" customHeight="1">
      <c r="D196" s="27"/>
    </row>
    <row r="197" s="5" customFormat="1" ht="12.75" customHeight="1">
      <c r="D197" s="27"/>
    </row>
    <row r="198" s="5" customFormat="1" ht="12.75" customHeight="1">
      <c r="D198" s="27"/>
    </row>
    <row r="199" s="5" customFormat="1" ht="12.75" customHeight="1">
      <c r="D199" s="27"/>
    </row>
    <row r="200" s="5" customFormat="1" ht="12.75" customHeight="1">
      <c r="D200" s="27"/>
    </row>
    <row r="201" s="5" customFormat="1" ht="12.75" customHeight="1">
      <c r="D201" s="27"/>
    </row>
    <row r="202" s="5" customFormat="1" ht="12.75" customHeight="1">
      <c r="D202" s="27"/>
    </row>
    <row r="203" s="5" customFormat="1" ht="12.75" customHeight="1">
      <c r="D203" s="27"/>
    </row>
    <row r="204" s="5" customFormat="1" ht="12.75" customHeight="1">
      <c r="D204" s="27"/>
    </row>
    <row r="205" s="5" customFormat="1" ht="12.75" customHeight="1">
      <c r="D205" s="27"/>
    </row>
    <row r="206" s="5" customFormat="1" ht="12.75" customHeight="1">
      <c r="D206" s="27"/>
    </row>
    <row r="207" s="5" customFormat="1" ht="12.75" customHeight="1">
      <c r="D207" s="27"/>
    </row>
    <row r="208" s="5" customFormat="1" ht="12.75" customHeight="1">
      <c r="D208" s="27"/>
    </row>
    <row r="209" s="5" customFormat="1" ht="12.75" customHeight="1">
      <c r="D209" s="27"/>
    </row>
    <row r="210" s="5" customFormat="1" ht="12.75" customHeight="1">
      <c r="D210" s="27"/>
    </row>
    <row r="211" s="5" customFormat="1" ht="12.75" customHeight="1">
      <c r="D211" s="27"/>
    </row>
    <row r="212" s="5" customFormat="1" ht="12.75" customHeight="1">
      <c r="D212" s="27"/>
    </row>
    <row r="213" s="5" customFormat="1" ht="12.75" customHeight="1">
      <c r="D213" s="27"/>
    </row>
    <row r="214" s="5" customFormat="1" ht="12.75" customHeight="1">
      <c r="D214" s="27"/>
    </row>
    <row r="215" s="5" customFormat="1" ht="12.75" customHeight="1">
      <c r="D215" s="27"/>
    </row>
    <row r="216" s="5" customFormat="1" ht="12.75" customHeight="1">
      <c r="D216" s="27"/>
    </row>
    <row r="217" s="5" customFormat="1" ht="12.75" customHeight="1">
      <c r="D217" s="27"/>
    </row>
    <row r="218" s="5" customFormat="1" ht="12.75" customHeight="1">
      <c r="D218" s="27"/>
    </row>
    <row r="219" s="5" customFormat="1" ht="12.75" customHeight="1">
      <c r="D219" s="27"/>
    </row>
    <row r="220" s="5" customFormat="1" ht="12.75" customHeight="1">
      <c r="D220" s="27"/>
    </row>
    <row r="221" s="5" customFormat="1" ht="12.75" customHeight="1">
      <c r="D221" s="27"/>
    </row>
    <row r="222" s="5" customFormat="1" ht="12.75" customHeight="1">
      <c r="D222" s="27"/>
    </row>
    <row r="223" s="5" customFormat="1" ht="12.75" customHeight="1">
      <c r="D223" s="27"/>
    </row>
    <row r="224" s="5" customFormat="1" ht="12.75" customHeight="1">
      <c r="D224" s="27"/>
    </row>
    <row r="225" s="5" customFormat="1" ht="12.75" customHeight="1">
      <c r="D225" s="27"/>
    </row>
    <row r="226" s="5" customFormat="1" ht="12.75" customHeight="1">
      <c r="D226" s="27"/>
    </row>
    <row r="227" s="5" customFormat="1" ht="12.75" customHeight="1">
      <c r="D227" s="27"/>
    </row>
    <row r="228" s="5" customFormat="1" ht="12.75" customHeight="1">
      <c r="D228" s="27"/>
    </row>
    <row r="229" s="5" customFormat="1" ht="12.75" customHeight="1">
      <c r="D229" s="27"/>
    </row>
    <row r="230" s="5" customFormat="1" ht="12.75" customHeight="1">
      <c r="D230" s="27"/>
    </row>
    <row r="231" s="5" customFormat="1" ht="12.75" customHeight="1">
      <c r="D231" s="27"/>
    </row>
    <row r="232" s="5" customFormat="1" ht="12.75" customHeight="1">
      <c r="D232" s="27"/>
    </row>
    <row r="233" s="5" customFormat="1" ht="12.75" customHeight="1">
      <c r="D233" s="27"/>
    </row>
    <row r="234" s="5" customFormat="1" ht="12.75" customHeight="1">
      <c r="D234" s="27"/>
    </row>
    <row r="235" s="5" customFormat="1" ht="12.75" customHeight="1">
      <c r="D235" s="27"/>
    </row>
    <row r="236" s="5" customFormat="1" ht="12.75" customHeight="1">
      <c r="D236" s="27"/>
    </row>
    <row r="237" s="5" customFormat="1" ht="12.75" customHeight="1">
      <c r="D237" s="27"/>
    </row>
    <row r="238" s="5" customFormat="1" ht="12.75" customHeight="1">
      <c r="D238" s="27"/>
    </row>
    <row r="239" s="5" customFormat="1" ht="12.75" customHeight="1">
      <c r="D239" s="27"/>
    </row>
    <row r="240" s="5" customFormat="1" ht="12.75" customHeight="1">
      <c r="D240" s="27"/>
    </row>
    <row r="241" s="5" customFormat="1" ht="12.75" customHeight="1">
      <c r="D241" s="27"/>
    </row>
    <row r="242" s="5" customFormat="1" ht="12.75" customHeight="1">
      <c r="D242" s="27"/>
    </row>
    <row r="243" s="5" customFormat="1" ht="12.75" customHeight="1">
      <c r="D243" s="27"/>
    </row>
    <row r="244" s="5" customFormat="1" ht="12.75" customHeight="1">
      <c r="D244" s="27"/>
    </row>
    <row r="245" s="5" customFormat="1" ht="12.75" customHeight="1">
      <c r="D245" s="27"/>
    </row>
    <row r="246" s="5" customFormat="1" ht="12.75" customHeight="1">
      <c r="D246" s="27"/>
    </row>
    <row r="247" s="5" customFormat="1" ht="12.75" customHeight="1">
      <c r="D247" s="27"/>
    </row>
    <row r="248" s="5" customFormat="1" ht="12.75" customHeight="1">
      <c r="D248" s="27"/>
    </row>
    <row r="249" s="5" customFormat="1" ht="12.75" customHeight="1">
      <c r="D249" s="27"/>
    </row>
    <row r="250" s="5" customFormat="1" ht="12.75" customHeight="1">
      <c r="D250" s="27"/>
    </row>
    <row r="251" s="5" customFormat="1" ht="12.75" customHeight="1">
      <c r="D251" s="27"/>
    </row>
    <row r="252" s="5" customFormat="1" ht="12.75" customHeight="1">
      <c r="D252" s="27"/>
    </row>
    <row r="253" s="5" customFormat="1" ht="12.75" customHeight="1">
      <c r="D253" s="27"/>
    </row>
  </sheetData>
  <sheetProtection/>
  <mergeCells count="21">
    <mergeCell ref="B11:E11"/>
    <mergeCell ref="B12:E12"/>
    <mergeCell ref="B15:E15"/>
    <mergeCell ref="B16:E16"/>
    <mergeCell ref="A1:E2"/>
    <mergeCell ref="A3:J4"/>
    <mergeCell ref="A5:J5"/>
    <mergeCell ref="A9:E9"/>
    <mergeCell ref="B10:E10"/>
    <mergeCell ref="A6:J6"/>
    <mergeCell ref="A8:E8"/>
    <mergeCell ref="B23:E23"/>
    <mergeCell ref="B24:E24"/>
    <mergeCell ref="B25:E25"/>
    <mergeCell ref="B27:E27"/>
    <mergeCell ref="B13:E13"/>
    <mergeCell ref="B14:E14"/>
    <mergeCell ref="B22:E22"/>
    <mergeCell ref="A18:J18"/>
    <mergeCell ref="A20:E20"/>
    <mergeCell ref="A21:E21"/>
  </mergeCells>
  <printOptions horizontalCentered="1"/>
  <pageMargins left="0.1968503937007874" right="0.2362204724409449" top="0.6299212598425197" bottom="0.6299212598425197" header="0.5118110236220472" footer="0.5118110236220472"/>
  <pageSetup firstPageNumber="639" useFirstPageNumber="1" fitToHeight="0" horizontalDpi="600" verticalDpi="600" orientation="portrait" paperSize="9" scale="85" r:id="rId1"/>
  <headerFooter alignWithMargins="0">
    <oddFooter>&amp;C&amp;P</oddFooter>
  </headerFooter>
  <ignoredErrors>
    <ignoredError sqref="H16 H13:H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1"/>
  <sheetViews>
    <sheetView workbookViewId="0" topLeftCell="A1">
      <selection activeCell="F5" sqref="F5"/>
    </sheetView>
  </sheetViews>
  <sheetFormatPr defaultColWidth="11.421875" defaultRowHeight="12.75"/>
  <cols>
    <col min="1" max="1" width="5.140625" style="5" customWidth="1"/>
    <col min="2" max="2" width="5.28125" style="28" customWidth="1"/>
    <col min="3" max="3" width="42.28125" style="0" customWidth="1"/>
    <col min="4" max="4" width="11.7109375" style="0" customWidth="1"/>
    <col min="5" max="5" width="15.00390625" style="81" customWidth="1"/>
    <col min="6" max="6" width="12.7109375" style="0" customWidth="1"/>
    <col min="7" max="8" width="8.00390625" style="0" customWidth="1"/>
  </cols>
  <sheetData>
    <row r="1" spans="1:8" s="5" customFormat="1" ht="29.25" customHeight="1">
      <c r="A1" s="231" t="s">
        <v>4</v>
      </c>
      <c r="B1" s="231"/>
      <c r="C1" s="231"/>
      <c r="D1" s="231"/>
      <c r="E1" s="231"/>
      <c r="F1" s="231"/>
      <c r="G1" s="231"/>
      <c r="H1" s="226"/>
    </row>
    <row r="2" spans="1:8" s="5" customFormat="1" ht="26.25" customHeight="1">
      <c r="A2" s="245" t="s">
        <v>94</v>
      </c>
      <c r="B2" s="245"/>
      <c r="C2" s="245"/>
      <c r="D2" s="245"/>
      <c r="E2" s="245"/>
      <c r="F2" s="246"/>
      <c r="G2" s="246"/>
      <c r="H2" s="246"/>
    </row>
    <row r="3" spans="1:8" s="5" customFormat="1" ht="27" customHeight="1">
      <c r="A3" s="238" t="s">
        <v>140</v>
      </c>
      <c r="B3" s="238"/>
      <c r="C3" s="238"/>
      <c r="D3" s="162" t="s">
        <v>152</v>
      </c>
      <c r="E3" s="162" t="s">
        <v>137</v>
      </c>
      <c r="F3" s="162" t="s">
        <v>153</v>
      </c>
      <c r="G3" s="167" t="s">
        <v>136</v>
      </c>
      <c r="H3" s="167" t="s">
        <v>136</v>
      </c>
    </row>
    <row r="4" spans="1:8" s="5" customFormat="1" ht="11.25" customHeight="1">
      <c r="A4" s="247">
        <v>1</v>
      </c>
      <c r="B4" s="247"/>
      <c r="C4" s="247"/>
      <c r="D4" s="214">
        <v>2</v>
      </c>
      <c r="E4" s="214">
        <v>3</v>
      </c>
      <c r="F4" s="214">
        <v>4</v>
      </c>
      <c r="G4" s="215" t="s">
        <v>141</v>
      </c>
      <c r="H4" s="215" t="s">
        <v>142</v>
      </c>
    </row>
    <row r="5" spans="1:6" s="5" customFormat="1" ht="21" customHeight="1">
      <c r="A5" s="66"/>
      <c r="B5" s="66"/>
      <c r="C5" s="40" t="s">
        <v>98</v>
      </c>
      <c r="D5" s="66"/>
      <c r="E5" s="6"/>
      <c r="F5" s="6"/>
    </row>
    <row r="6" spans="1:8" s="5" customFormat="1" ht="16.5" customHeight="1">
      <c r="A6" s="40">
        <v>6</v>
      </c>
      <c r="B6" s="93"/>
      <c r="C6" s="20" t="s">
        <v>86</v>
      </c>
      <c r="D6" s="31">
        <f>SUM(D7+D16)</f>
        <v>369233135</v>
      </c>
      <c r="E6" s="31">
        <f>SUM(E7+E16)</f>
        <v>823010000</v>
      </c>
      <c r="F6" s="31">
        <f>SUM(F7+F16)</f>
        <v>353175556</v>
      </c>
      <c r="G6" s="85">
        <f>F6/D6*100</f>
        <v>95.65110021883599</v>
      </c>
      <c r="H6" s="79">
        <f>F6/E6*100</f>
        <v>42.91266886186073</v>
      </c>
    </row>
    <row r="7" spans="1:8" s="5" customFormat="1" ht="13.5" customHeight="1">
      <c r="A7" s="61">
        <v>64</v>
      </c>
      <c r="B7" s="93"/>
      <c r="C7" s="40" t="s">
        <v>28</v>
      </c>
      <c r="D7" s="54">
        <f>D8+D14</f>
        <v>302520505</v>
      </c>
      <c r="E7" s="54">
        <f>E8+E14</f>
        <v>623010000</v>
      </c>
      <c r="F7" s="54">
        <f>F8+F14</f>
        <v>293215060</v>
      </c>
      <c r="G7" s="85">
        <f>F7/D7*100</f>
        <v>96.92402833983105</v>
      </c>
      <c r="H7" s="79">
        <f aca="true" t="shared" si="0" ref="H7:H66">F7/E7*100</f>
        <v>47.06426221087944</v>
      </c>
    </row>
    <row r="8" spans="1:8" s="47" customFormat="1" ht="12.75" customHeight="1">
      <c r="A8" s="61">
        <v>641</v>
      </c>
      <c r="B8" s="61"/>
      <c r="C8" s="61" t="s">
        <v>29</v>
      </c>
      <c r="D8" s="82">
        <f>SUM(D9:D13)</f>
        <v>302520505</v>
      </c>
      <c r="E8" s="82">
        <f>SUM(E9:E13)</f>
        <v>623010000</v>
      </c>
      <c r="F8" s="82">
        <f>SUM(F9:F13)</f>
        <v>293215060</v>
      </c>
      <c r="G8" s="85">
        <f>F8/D8*100</f>
        <v>96.92402833983105</v>
      </c>
      <c r="H8" s="79">
        <f t="shared" si="0"/>
        <v>47.06426221087944</v>
      </c>
    </row>
    <row r="9" spans="1:8" s="53" customFormat="1" ht="12.75" customHeight="1">
      <c r="A9" s="41"/>
      <c r="B9" s="41">
        <v>6412</v>
      </c>
      <c r="C9" s="43" t="s">
        <v>31</v>
      </c>
      <c r="D9" s="136">
        <v>35397441</v>
      </c>
      <c r="E9" s="187">
        <v>70000000</v>
      </c>
      <c r="F9" s="73">
        <v>18991467</v>
      </c>
      <c r="G9" s="125">
        <f>F9/D9*100</f>
        <v>53.65209027398337</v>
      </c>
      <c r="H9" s="188">
        <f t="shared" si="0"/>
        <v>27.130667142857146</v>
      </c>
    </row>
    <row r="10" spans="1:8" s="53" customFormat="1" ht="12.75" customHeight="1" hidden="1">
      <c r="A10" s="41"/>
      <c r="B10" s="41">
        <v>6413</v>
      </c>
      <c r="C10" s="43" t="s">
        <v>30</v>
      </c>
      <c r="D10" s="136">
        <v>0</v>
      </c>
      <c r="E10" s="187">
        <v>0</v>
      </c>
      <c r="F10" s="73">
        <v>0</v>
      </c>
      <c r="G10" s="125"/>
      <c r="H10" s="188"/>
    </row>
    <row r="11" spans="1:8" s="53" customFormat="1" ht="12" customHeight="1" hidden="1">
      <c r="A11" s="41"/>
      <c r="B11" s="41">
        <v>6414</v>
      </c>
      <c r="C11" s="43" t="s">
        <v>100</v>
      </c>
      <c r="D11" s="136">
        <v>0</v>
      </c>
      <c r="E11" s="187">
        <v>10000</v>
      </c>
      <c r="F11" s="51">
        <v>0</v>
      </c>
      <c r="G11" s="125"/>
      <c r="H11" s="188">
        <f t="shared" si="0"/>
        <v>0</v>
      </c>
    </row>
    <row r="12" spans="1:8" s="53" customFormat="1" ht="13.5" customHeight="1" hidden="1">
      <c r="A12" s="41"/>
      <c r="B12" s="41">
        <v>6416</v>
      </c>
      <c r="C12" s="43" t="s">
        <v>33</v>
      </c>
      <c r="D12" s="136"/>
      <c r="E12" s="187"/>
      <c r="F12" s="51">
        <v>0</v>
      </c>
      <c r="G12" s="125" t="e">
        <f aca="true" t="shared" si="1" ref="G12:G32">F12/D12*100</f>
        <v>#DIV/0!</v>
      </c>
      <c r="H12" s="188" t="e">
        <f t="shared" si="0"/>
        <v>#DIV/0!</v>
      </c>
    </row>
    <row r="13" spans="1:8" s="53" customFormat="1" ht="24.75" customHeight="1">
      <c r="A13" s="41"/>
      <c r="B13" s="122">
        <v>6419</v>
      </c>
      <c r="C13" s="41" t="s">
        <v>78</v>
      </c>
      <c r="D13" s="148">
        <v>267123064</v>
      </c>
      <c r="E13" s="187">
        <v>553000000</v>
      </c>
      <c r="F13" s="51">
        <v>274223593</v>
      </c>
      <c r="G13" s="125">
        <f t="shared" si="1"/>
        <v>102.6581489796029</v>
      </c>
      <c r="H13" s="188">
        <f t="shared" si="0"/>
        <v>49.58835316455696</v>
      </c>
    </row>
    <row r="14" spans="1:8" s="47" customFormat="1" ht="15" customHeight="1" hidden="1">
      <c r="A14" s="61"/>
      <c r="B14" s="61"/>
      <c r="C14" s="61" t="s">
        <v>35</v>
      </c>
      <c r="D14" s="138"/>
      <c r="E14" s="82"/>
      <c r="F14" s="82">
        <f>F15</f>
        <v>0</v>
      </c>
      <c r="G14" s="85" t="e">
        <f t="shared" si="1"/>
        <v>#DIV/0!</v>
      </c>
      <c r="H14" s="150" t="e">
        <f t="shared" si="0"/>
        <v>#DIV/0!</v>
      </c>
    </row>
    <row r="15" spans="1:8" s="5" customFormat="1" ht="15" customHeight="1" hidden="1">
      <c r="A15" s="93"/>
      <c r="B15" s="93">
        <v>6422</v>
      </c>
      <c r="C15" s="41" t="s">
        <v>36</v>
      </c>
      <c r="D15" s="137"/>
      <c r="E15" s="6"/>
      <c r="F15" s="6"/>
      <c r="G15" s="85" t="e">
        <f t="shared" si="1"/>
        <v>#DIV/0!</v>
      </c>
      <c r="H15" s="150" t="e">
        <f t="shared" si="0"/>
        <v>#DIV/0!</v>
      </c>
    </row>
    <row r="16" spans="1:8" s="5" customFormat="1" ht="24" customHeight="1">
      <c r="A16" s="61">
        <v>65</v>
      </c>
      <c r="B16" s="93"/>
      <c r="C16" s="40" t="s">
        <v>113</v>
      </c>
      <c r="D16" s="54">
        <f aca="true" t="shared" si="2" ref="D16:F17">D17</f>
        <v>66712630</v>
      </c>
      <c r="E16" s="54">
        <f t="shared" si="2"/>
        <v>200000000</v>
      </c>
      <c r="F16" s="54">
        <f t="shared" si="2"/>
        <v>59960496</v>
      </c>
      <c r="G16" s="85">
        <f t="shared" si="1"/>
        <v>89.87877707714416</v>
      </c>
      <c r="H16" s="79">
        <f t="shared" si="0"/>
        <v>29.980248</v>
      </c>
    </row>
    <row r="17" spans="1:8" s="47" customFormat="1" ht="12" customHeight="1">
      <c r="A17" s="61">
        <v>652</v>
      </c>
      <c r="B17" s="61"/>
      <c r="C17" s="61" t="s">
        <v>37</v>
      </c>
      <c r="D17" s="82">
        <f t="shared" si="2"/>
        <v>66712630</v>
      </c>
      <c r="E17" s="82">
        <f t="shared" si="2"/>
        <v>200000000</v>
      </c>
      <c r="F17" s="82">
        <f t="shared" si="2"/>
        <v>59960496</v>
      </c>
      <c r="G17" s="85">
        <f t="shared" si="1"/>
        <v>89.87877707714416</v>
      </c>
      <c r="H17" s="79">
        <f t="shared" si="0"/>
        <v>29.980248</v>
      </c>
    </row>
    <row r="18" spans="1:8" s="5" customFormat="1" ht="12" customHeight="1">
      <c r="A18" s="93"/>
      <c r="B18" s="93">
        <v>6526</v>
      </c>
      <c r="C18" s="43" t="s">
        <v>38</v>
      </c>
      <c r="D18" s="32">
        <f>D19+D20</f>
        <v>66712630</v>
      </c>
      <c r="E18" s="189">
        <f>E19+E20</f>
        <v>200000000</v>
      </c>
      <c r="F18" s="32">
        <f>F19+F20</f>
        <v>59960496</v>
      </c>
      <c r="G18" s="125">
        <f t="shared" si="1"/>
        <v>89.87877707714416</v>
      </c>
      <c r="H18" s="191">
        <f t="shared" si="0"/>
        <v>29.980248</v>
      </c>
    </row>
    <row r="19" spans="1:8" s="5" customFormat="1" ht="24" customHeight="1">
      <c r="A19" s="93"/>
      <c r="B19" s="93"/>
      <c r="C19" s="43" t="s">
        <v>102</v>
      </c>
      <c r="D19" s="136">
        <v>66645134</v>
      </c>
      <c r="E19" s="190">
        <v>200000000</v>
      </c>
      <c r="F19" s="6">
        <v>58996352</v>
      </c>
      <c r="G19" s="125">
        <f t="shared" si="1"/>
        <v>88.52312008255547</v>
      </c>
      <c r="H19" s="192">
        <f t="shared" si="0"/>
        <v>29.498175999999997</v>
      </c>
    </row>
    <row r="20" spans="1:8" s="5" customFormat="1" ht="15" customHeight="1">
      <c r="A20" s="93"/>
      <c r="B20" s="93"/>
      <c r="C20" s="43" t="s">
        <v>134</v>
      </c>
      <c r="D20" s="136">
        <v>67496</v>
      </c>
      <c r="E20" s="190">
        <v>0</v>
      </c>
      <c r="F20" s="6">
        <v>964144</v>
      </c>
      <c r="G20" s="125">
        <f t="shared" si="1"/>
        <v>1428.4461301410454</v>
      </c>
      <c r="H20" s="192"/>
    </row>
    <row r="21" spans="1:8" s="5" customFormat="1" ht="14.25" customHeight="1" hidden="1">
      <c r="A21" s="61">
        <v>7</v>
      </c>
      <c r="B21" s="61"/>
      <c r="C21" s="62" t="s">
        <v>87</v>
      </c>
      <c r="D21" s="139"/>
      <c r="E21" s="54"/>
      <c r="F21" s="54">
        <f>F22+F25</f>
        <v>0</v>
      </c>
      <c r="G21" s="85" t="e">
        <f t="shared" si="1"/>
        <v>#DIV/0!</v>
      </c>
      <c r="H21" s="150" t="e">
        <f t="shared" si="0"/>
        <v>#DIV/0!</v>
      </c>
    </row>
    <row r="22" spans="1:8" s="5" customFormat="1" ht="12.75" customHeight="1" hidden="1">
      <c r="A22" s="93"/>
      <c r="B22" s="61"/>
      <c r="C22" s="42" t="s">
        <v>39</v>
      </c>
      <c r="D22" s="54"/>
      <c r="E22" s="54"/>
      <c r="F22" s="54">
        <f>F23</f>
        <v>0</v>
      </c>
      <c r="G22" s="85" t="e">
        <f t="shared" si="1"/>
        <v>#DIV/0!</v>
      </c>
      <c r="H22" s="150" t="e">
        <f t="shared" si="0"/>
        <v>#DIV/0!</v>
      </c>
    </row>
    <row r="23" spans="1:8" s="5" customFormat="1" ht="12" customHeight="1" hidden="1">
      <c r="A23" s="93"/>
      <c r="B23" s="61"/>
      <c r="C23" s="42" t="s">
        <v>41</v>
      </c>
      <c r="D23" s="54"/>
      <c r="E23" s="54"/>
      <c r="F23" s="54">
        <f>F24</f>
        <v>0</v>
      </c>
      <c r="G23" s="85" t="e">
        <f t="shared" si="1"/>
        <v>#DIV/0!</v>
      </c>
      <c r="H23" s="150" t="e">
        <f t="shared" si="0"/>
        <v>#DIV/0!</v>
      </c>
    </row>
    <row r="24" spans="1:8" s="5" customFormat="1" ht="11.25" customHeight="1" hidden="1">
      <c r="A24" s="93"/>
      <c r="B24" s="93">
        <v>7111</v>
      </c>
      <c r="C24" s="43" t="s">
        <v>40</v>
      </c>
      <c r="D24" s="136"/>
      <c r="E24" s="6"/>
      <c r="F24" s="6">
        <v>0</v>
      </c>
      <c r="G24" s="85" t="e">
        <f t="shared" si="1"/>
        <v>#DIV/0!</v>
      </c>
      <c r="H24" s="150" t="e">
        <f t="shared" si="0"/>
        <v>#DIV/0!</v>
      </c>
    </row>
    <row r="25" spans="1:8" s="5" customFormat="1" ht="13.5" customHeight="1" hidden="1">
      <c r="A25" s="93"/>
      <c r="B25" s="61"/>
      <c r="C25" s="42" t="s">
        <v>44</v>
      </c>
      <c r="D25" s="54"/>
      <c r="E25" s="54"/>
      <c r="F25" s="6"/>
      <c r="G25" s="85" t="e">
        <f t="shared" si="1"/>
        <v>#DIV/0!</v>
      </c>
      <c r="H25" s="150" t="e">
        <f t="shared" si="0"/>
        <v>#DIV/0!</v>
      </c>
    </row>
    <row r="26" spans="1:8" s="5" customFormat="1" ht="11.25" customHeight="1" hidden="1">
      <c r="A26" s="93"/>
      <c r="B26" s="61"/>
      <c r="C26" s="42" t="s">
        <v>42</v>
      </c>
      <c r="D26" s="54"/>
      <c r="E26" s="54"/>
      <c r="F26" s="6"/>
      <c r="G26" s="85" t="e">
        <f t="shared" si="1"/>
        <v>#DIV/0!</v>
      </c>
      <c r="H26" s="150" t="e">
        <f t="shared" si="0"/>
        <v>#DIV/0!</v>
      </c>
    </row>
    <row r="27" spans="1:8" s="5" customFormat="1" ht="12.75" customHeight="1" hidden="1">
      <c r="A27" s="93"/>
      <c r="B27" s="93">
        <v>7212</v>
      </c>
      <c r="C27" s="43" t="s">
        <v>43</v>
      </c>
      <c r="D27" s="136"/>
      <c r="E27" s="6"/>
      <c r="F27" s="6"/>
      <c r="G27" s="85" t="e">
        <f t="shared" si="1"/>
        <v>#DIV/0!</v>
      </c>
      <c r="H27" s="150" t="e">
        <f t="shared" si="0"/>
        <v>#DIV/0!</v>
      </c>
    </row>
    <row r="28" spans="1:8" s="47" customFormat="1" ht="12.75" customHeight="1" hidden="1">
      <c r="A28" s="61"/>
      <c r="B28" s="61"/>
      <c r="C28" s="42" t="s">
        <v>45</v>
      </c>
      <c r="D28" s="54"/>
      <c r="E28" s="54"/>
      <c r="F28" s="52"/>
      <c r="G28" s="85" t="e">
        <f t="shared" si="1"/>
        <v>#DIV/0!</v>
      </c>
      <c r="H28" s="150" t="e">
        <f t="shared" si="0"/>
        <v>#DIV/0!</v>
      </c>
    </row>
    <row r="29" spans="1:8" s="53" customFormat="1" ht="14.25" customHeight="1" hidden="1">
      <c r="A29" s="41"/>
      <c r="B29" s="41">
        <v>7221</v>
      </c>
      <c r="C29" s="43" t="s">
        <v>17</v>
      </c>
      <c r="D29" s="136"/>
      <c r="E29" s="51"/>
      <c r="F29" s="51"/>
      <c r="G29" s="85" t="e">
        <f t="shared" si="1"/>
        <v>#DIV/0!</v>
      </c>
      <c r="H29" s="150" t="e">
        <f t="shared" si="0"/>
        <v>#DIV/0!</v>
      </c>
    </row>
    <row r="30" spans="1:8" s="5" customFormat="1" ht="12" customHeight="1" hidden="1">
      <c r="A30" s="93"/>
      <c r="B30" s="93">
        <v>7227</v>
      </c>
      <c r="C30" s="43" t="s">
        <v>0</v>
      </c>
      <c r="D30" s="136"/>
      <c r="E30" s="6"/>
      <c r="F30" s="6"/>
      <c r="G30" s="85" t="e">
        <f t="shared" si="1"/>
        <v>#DIV/0!</v>
      </c>
      <c r="H30" s="150" t="e">
        <f t="shared" si="0"/>
        <v>#DIV/0!</v>
      </c>
    </row>
    <row r="31" spans="1:8" s="47" customFormat="1" ht="26.25" customHeight="1" hidden="1">
      <c r="A31" s="61"/>
      <c r="B31" s="61"/>
      <c r="C31" s="42" t="s">
        <v>114</v>
      </c>
      <c r="D31" s="54"/>
      <c r="E31" s="54"/>
      <c r="F31" s="52"/>
      <c r="G31" s="85" t="e">
        <f t="shared" si="1"/>
        <v>#DIV/0!</v>
      </c>
      <c r="H31" s="150" t="e">
        <f t="shared" si="0"/>
        <v>#DIV/0!</v>
      </c>
    </row>
    <row r="32" spans="1:8" s="5" customFormat="1" ht="13.5" customHeight="1" hidden="1">
      <c r="A32" s="93"/>
      <c r="B32" s="93">
        <v>7242</v>
      </c>
      <c r="C32" s="43" t="s">
        <v>101</v>
      </c>
      <c r="D32" s="136"/>
      <c r="E32" s="6"/>
      <c r="F32" s="6"/>
      <c r="G32" s="85" t="e">
        <f t="shared" si="1"/>
        <v>#DIV/0!</v>
      </c>
      <c r="H32" s="150" t="e">
        <f t="shared" si="0"/>
        <v>#DIV/0!</v>
      </c>
    </row>
    <row r="33" spans="1:8" s="47" customFormat="1" ht="23.25" customHeight="1">
      <c r="A33" s="61"/>
      <c r="B33" s="61"/>
      <c r="C33" s="42" t="s">
        <v>131</v>
      </c>
      <c r="D33" s="140"/>
      <c r="E33" s="52"/>
      <c r="F33" s="52"/>
      <c r="G33" s="85"/>
      <c r="H33" s="150"/>
    </row>
    <row r="34" spans="1:8" s="5" customFormat="1" ht="16.5" customHeight="1">
      <c r="A34" s="40">
        <v>6</v>
      </c>
      <c r="B34" s="93"/>
      <c r="C34" s="20" t="s">
        <v>86</v>
      </c>
      <c r="D34" s="31">
        <f aca="true" t="shared" si="3" ref="D34:F35">D35</f>
        <v>0</v>
      </c>
      <c r="E34" s="31">
        <f t="shared" si="3"/>
        <v>171000000</v>
      </c>
      <c r="F34" s="31">
        <f t="shared" si="3"/>
        <v>0</v>
      </c>
      <c r="G34" s="193" t="s">
        <v>139</v>
      </c>
      <c r="H34" s="79">
        <f t="shared" si="0"/>
        <v>0</v>
      </c>
    </row>
    <row r="35" spans="1:8" s="5" customFormat="1" ht="13.5" customHeight="1">
      <c r="A35" s="61">
        <v>64</v>
      </c>
      <c r="B35" s="93"/>
      <c r="C35" s="40" t="s">
        <v>28</v>
      </c>
      <c r="D35" s="54">
        <f t="shared" si="3"/>
        <v>0</v>
      </c>
      <c r="E35" s="54">
        <f t="shared" si="3"/>
        <v>171000000</v>
      </c>
      <c r="F35" s="54">
        <f t="shared" si="3"/>
        <v>0</v>
      </c>
      <c r="G35" s="193" t="s">
        <v>139</v>
      </c>
      <c r="H35" s="79">
        <f t="shared" si="0"/>
        <v>0</v>
      </c>
    </row>
    <row r="36" spans="1:8" s="47" customFormat="1" ht="12.75" customHeight="1">
      <c r="A36" s="61">
        <v>641</v>
      </c>
      <c r="B36" s="61"/>
      <c r="C36" s="61" t="s">
        <v>29</v>
      </c>
      <c r="D36" s="82">
        <f>SUM(D37:D37)</f>
        <v>0</v>
      </c>
      <c r="E36" s="82">
        <f>SUM(E37:E37)</f>
        <v>171000000</v>
      </c>
      <c r="F36" s="82">
        <f>SUM(F37:F37)</f>
        <v>0</v>
      </c>
      <c r="G36" s="193" t="s">
        <v>139</v>
      </c>
      <c r="H36" s="79">
        <f t="shared" si="0"/>
        <v>0</v>
      </c>
    </row>
    <row r="37" spans="1:9" s="53" customFormat="1" ht="24" customHeight="1" hidden="1">
      <c r="A37" s="41"/>
      <c r="B37" s="122">
        <v>6419</v>
      </c>
      <c r="C37" s="41" t="s">
        <v>132</v>
      </c>
      <c r="D37" s="148">
        <v>0</v>
      </c>
      <c r="E37" s="187">
        <v>171000000</v>
      </c>
      <c r="F37" s="51">
        <v>0</v>
      </c>
      <c r="G37" s="85"/>
      <c r="H37" s="188">
        <f t="shared" si="0"/>
        <v>0</v>
      </c>
      <c r="I37" s="51"/>
    </row>
    <row r="38" spans="1:8" s="5" customFormat="1" ht="33" customHeight="1">
      <c r="A38" s="66"/>
      <c r="B38" s="94"/>
      <c r="C38" s="185" t="s">
        <v>125</v>
      </c>
      <c r="D38" s="141"/>
      <c r="E38" s="6"/>
      <c r="F38" s="6"/>
      <c r="G38" s="85"/>
      <c r="H38" s="150"/>
    </row>
    <row r="39" spans="1:8" s="5" customFormat="1" ht="14.25" customHeight="1">
      <c r="A39" s="40">
        <v>6</v>
      </c>
      <c r="B39" s="93"/>
      <c r="C39" s="40" t="s">
        <v>27</v>
      </c>
      <c r="D39" s="31">
        <f>D40+D49</f>
        <v>5008575</v>
      </c>
      <c r="E39" s="31">
        <f>E40+E49</f>
        <v>12100000</v>
      </c>
      <c r="F39" s="31">
        <f>F40+F49</f>
        <v>2258243</v>
      </c>
      <c r="G39" s="85">
        <f>F39/D39*100</f>
        <v>45.08753487768477</v>
      </c>
      <c r="H39" s="79">
        <f t="shared" si="0"/>
        <v>18.6631652892562</v>
      </c>
    </row>
    <row r="40" spans="1:8" s="5" customFormat="1" ht="13.5" customHeight="1">
      <c r="A40" s="61">
        <v>64</v>
      </c>
      <c r="B40" s="93"/>
      <c r="C40" s="40" t="s">
        <v>28</v>
      </c>
      <c r="D40" s="54">
        <f>D41+D47</f>
        <v>133280</v>
      </c>
      <c r="E40" s="54">
        <f>E41+E47</f>
        <v>6900000</v>
      </c>
      <c r="F40" s="54">
        <f>F41+F47</f>
        <v>314001</v>
      </c>
      <c r="G40" s="85">
        <f>F40/D40*100</f>
        <v>235.5949879951981</v>
      </c>
      <c r="H40" s="79">
        <f t="shared" si="0"/>
        <v>4.550739130434782</v>
      </c>
    </row>
    <row r="41" spans="1:8" s="47" customFormat="1" ht="13.5" customHeight="1">
      <c r="A41" s="61">
        <v>641</v>
      </c>
      <c r="B41" s="61"/>
      <c r="C41" s="61" t="s">
        <v>29</v>
      </c>
      <c r="D41" s="82">
        <f>SUM(D42:D46)</f>
        <v>132674</v>
      </c>
      <c r="E41" s="82">
        <f>SUM(E42:E46)</f>
        <v>6660000</v>
      </c>
      <c r="F41" s="82">
        <f>SUM(F42:F46)</f>
        <v>313482</v>
      </c>
      <c r="G41" s="85">
        <f>F41/D41*100</f>
        <v>236.2799041259026</v>
      </c>
      <c r="H41" s="79">
        <f t="shared" si="0"/>
        <v>4.706936936936937</v>
      </c>
    </row>
    <row r="42" spans="1:8" s="53" customFormat="1" ht="12.75" customHeight="1">
      <c r="A42" s="41"/>
      <c r="B42" s="41">
        <v>6413</v>
      </c>
      <c r="C42" s="43" t="s">
        <v>30</v>
      </c>
      <c r="D42" s="136">
        <v>37294</v>
      </c>
      <c r="E42" s="187">
        <v>440000</v>
      </c>
      <c r="F42" s="51">
        <v>27456</v>
      </c>
      <c r="G42" s="125">
        <f>F42/D42*100</f>
        <v>73.62042151552528</v>
      </c>
      <c r="H42" s="188">
        <f t="shared" si="0"/>
        <v>6.239999999999999</v>
      </c>
    </row>
    <row r="43" spans="1:8" s="53" customFormat="1" ht="12.75" customHeight="1" hidden="1">
      <c r="A43" s="41"/>
      <c r="B43" s="41">
        <v>6414</v>
      </c>
      <c r="C43" s="43" t="s">
        <v>100</v>
      </c>
      <c r="D43" s="136">
        <v>0</v>
      </c>
      <c r="E43" s="187">
        <v>10000</v>
      </c>
      <c r="F43" s="51">
        <v>0</v>
      </c>
      <c r="G43" s="125"/>
      <c r="H43" s="188">
        <f t="shared" si="0"/>
        <v>0</v>
      </c>
    </row>
    <row r="44" spans="1:8" s="53" customFormat="1" ht="12.75" customHeight="1">
      <c r="A44" s="41"/>
      <c r="B44" s="41">
        <v>6415</v>
      </c>
      <c r="C44" s="43" t="s">
        <v>32</v>
      </c>
      <c r="D44" s="136">
        <v>0</v>
      </c>
      <c r="E44" s="187">
        <v>10000</v>
      </c>
      <c r="F44" s="51">
        <v>64</v>
      </c>
      <c r="G44" s="193" t="s">
        <v>139</v>
      </c>
      <c r="H44" s="188">
        <f t="shared" si="0"/>
        <v>0.64</v>
      </c>
    </row>
    <row r="45" spans="1:8" s="53" customFormat="1" ht="12.75" customHeight="1">
      <c r="A45" s="41"/>
      <c r="B45" s="41">
        <v>6416</v>
      </c>
      <c r="C45" s="43" t="s">
        <v>33</v>
      </c>
      <c r="D45" s="136">
        <v>95380</v>
      </c>
      <c r="E45" s="187">
        <v>6200000</v>
      </c>
      <c r="F45" s="51">
        <v>285962</v>
      </c>
      <c r="G45" s="125">
        <f aca="true" t="shared" si="4" ref="G45:G62">F45/D45*100</f>
        <v>299.8133780666806</v>
      </c>
      <c r="H45" s="188">
        <f t="shared" si="0"/>
        <v>4.612290322580645</v>
      </c>
    </row>
    <row r="46" spans="1:8" s="53" customFormat="1" ht="13.5" customHeight="1" hidden="1">
      <c r="A46" s="41"/>
      <c r="B46" s="41">
        <v>6419</v>
      </c>
      <c r="C46" s="43" t="s">
        <v>107</v>
      </c>
      <c r="D46" s="136"/>
      <c r="E46" s="51"/>
      <c r="F46" s="51"/>
      <c r="G46" s="85" t="e">
        <f t="shared" si="4"/>
        <v>#DIV/0!</v>
      </c>
      <c r="H46" s="150" t="e">
        <f t="shared" si="0"/>
        <v>#DIV/0!</v>
      </c>
    </row>
    <row r="47" spans="1:8" s="47" customFormat="1" ht="12.75" customHeight="1">
      <c r="A47" s="61">
        <v>642</v>
      </c>
      <c r="B47" s="61"/>
      <c r="C47" s="61" t="s">
        <v>35</v>
      </c>
      <c r="D47" s="82">
        <f>D48</f>
        <v>606</v>
      </c>
      <c r="E47" s="82">
        <f>E48</f>
        <v>240000</v>
      </c>
      <c r="F47" s="82">
        <f>F48</f>
        <v>519</v>
      </c>
      <c r="G47" s="85">
        <f t="shared" si="4"/>
        <v>85.64356435643565</v>
      </c>
      <c r="H47" s="79">
        <f t="shared" si="0"/>
        <v>0.21625</v>
      </c>
    </row>
    <row r="48" spans="1:8" s="5" customFormat="1" ht="12.75" customHeight="1">
      <c r="A48" s="93"/>
      <c r="B48" s="93">
        <v>6422</v>
      </c>
      <c r="C48" s="43" t="s">
        <v>36</v>
      </c>
      <c r="D48" s="136">
        <v>606</v>
      </c>
      <c r="E48" s="190">
        <v>240000</v>
      </c>
      <c r="F48" s="6">
        <v>519</v>
      </c>
      <c r="G48" s="125">
        <f t="shared" si="4"/>
        <v>85.64356435643565</v>
      </c>
      <c r="H48" s="188">
        <f t="shared" si="0"/>
        <v>0.21625</v>
      </c>
    </row>
    <row r="49" spans="1:9" s="5" customFormat="1" ht="24" customHeight="1">
      <c r="A49" s="121">
        <v>65</v>
      </c>
      <c r="B49" s="93"/>
      <c r="C49" s="40" t="s">
        <v>113</v>
      </c>
      <c r="D49" s="54">
        <f aca="true" t="shared" si="5" ref="D49:F50">D50</f>
        <v>4875295</v>
      </c>
      <c r="E49" s="54">
        <f t="shared" si="5"/>
        <v>5200000</v>
      </c>
      <c r="F49" s="52">
        <f t="shared" si="5"/>
        <v>1944242</v>
      </c>
      <c r="G49" s="85">
        <f t="shared" si="4"/>
        <v>39.879473960037295</v>
      </c>
      <c r="H49" s="79">
        <f t="shared" si="0"/>
        <v>37.38926923076923</v>
      </c>
      <c r="I49" s="6"/>
    </row>
    <row r="50" spans="1:8" s="47" customFormat="1" ht="12" customHeight="1">
      <c r="A50" s="61">
        <v>652</v>
      </c>
      <c r="B50" s="61"/>
      <c r="C50" s="42" t="s">
        <v>37</v>
      </c>
      <c r="D50" s="82">
        <f t="shared" si="5"/>
        <v>4875295</v>
      </c>
      <c r="E50" s="82">
        <f t="shared" si="5"/>
        <v>5200000</v>
      </c>
      <c r="F50" s="82">
        <f t="shared" si="5"/>
        <v>1944242</v>
      </c>
      <c r="G50" s="85">
        <f t="shared" si="4"/>
        <v>39.879473960037295</v>
      </c>
      <c r="H50" s="79">
        <f t="shared" si="0"/>
        <v>37.38926923076923</v>
      </c>
    </row>
    <row r="51" spans="1:8" s="5" customFormat="1" ht="15" customHeight="1">
      <c r="A51" s="93"/>
      <c r="B51" s="93">
        <v>6526</v>
      </c>
      <c r="C51" s="43" t="s">
        <v>38</v>
      </c>
      <c r="D51" s="6">
        <f>D52+D53</f>
        <v>4875295</v>
      </c>
      <c r="E51" s="190">
        <f>E52+E53</f>
        <v>5200000</v>
      </c>
      <c r="F51" s="6">
        <f>F52+F53</f>
        <v>1944242</v>
      </c>
      <c r="G51" s="125">
        <f t="shared" si="4"/>
        <v>39.879473960037295</v>
      </c>
      <c r="H51" s="188">
        <f t="shared" si="0"/>
        <v>37.38926923076923</v>
      </c>
    </row>
    <row r="52" spans="1:8" s="5" customFormat="1" ht="25.5" customHeight="1">
      <c r="A52" s="93"/>
      <c r="B52" s="93"/>
      <c r="C52" s="43" t="s">
        <v>97</v>
      </c>
      <c r="D52" s="136">
        <v>4860441</v>
      </c>
      <c r="E52" s="190">
        <v>5200000</v>
      </c>
      <c r="F52" s="6">
        <v>1917238</v>
      </c>
      <c r="G52" s="125">
        <f t="shared" si="4"/>
        <v>39.445762226102524</v>
      </c>
      <c r="H52" s="188">
        <f t="shared" si="0"/>
        <v>36.86996153846154</v>
      </c>
    </row>
    <row r="53" spans="1:8" s="5" customFormat="1" ht="15" customHeight="1">
      <c r="A53" s="93"/>
      <c r="B53" s="93"/>
      <c r="C53" s="43" t="s">
        <v>134</v>
      </c>
      <c r="D53" s="136">
        <v>14854</v>
      </c>
      <c r="E53" s="6"/>
      <c r="F53" s="6">
        <v>27004</v>
      </c>
      <c r="G53" s="125">
        <f t="shared" si="4"/>
        <v>181.7961491854046</v>
      </c>
      <c r="H53" s="150"/>
    </row>
    <row r="54" spans="1:8" s="5" customFormat="1" ht="15" customHeight="1" hidden="1">
      <c r="A54" s="61">
        <v>7</v>
      </c>
      <c r="B54" s="61"/>
      <c r="C54" s="62" t="s">
        <v>87</v>
      </c>
      <c r="D54" s="139"/>
      <c r="E54" s="54"/>
      <c r="G54" s="85" t="e">
        <f t="shared" si="4"/>
        <v>#DIV/0!</v>
      </c>
      <c r="H54" s="150" t="e">
        <f t="shared" si="0"/>
        <v>#DIV/0!</v>
      </c>
    </row>
    <row r="55" spans="1:8" s="5" customFormat="1" ht="12.75" customHeight="1" hidden="1">
      <c r="A55" s="93"/>
      <c r="B55" s="61"/>
      <c r="C55" s="42" t="s">
        <v>39</v>
      </c>
      <c r="D55" s="54"/>
      <c r="E55" s="54"/>
      <c r="G55" s="85" t="e">
        <f t="shared" si="4"/>
        <v>#DIV/0!</v>
      </c>
      <c r="H55" s="150" t="e">
        <f t="shared" si="0"/>
        <v>#DIV/0!</v>
      </c>
    </row>
    <row r="56" spans="1:8" s="5" customFormat="1" ht="13.5" customHeight="1" hidden="1">
      <c r="A56" s="93"/>
      <c r="B56" s="61"/>
      <c r="C56" s="42" t="s">
        <v>41</v>
      </c>
      <c r="D56" s="54"/>
      <c r="E56" s="54"/>
      <c r="G56" s="85" t="e">
        <f t="shared" si="4"/>
        <v>#DIV/0!</v>
      </c>
      <c r="H56" s="150" t="e">
        <f t="shared" si="0"/>
        <v>#DIV/0!</v>
      </c>
    </row>
    <row r="57" spans="1:8" s="5" customFormat="1" ht="13.5" customHeight="1" hidden="1">
      <c r="A57" s="93"/>
      <c r="B57" s="93">
        <v>7111</v>
      </c>
      <c r="C57" s="43" t="s">
        <v>40</v>
      </c>
      <c r="D57" s="136"/>
      <c r="E57" s="6"/>
      <c r="G57" s="85" t="e">
        <f t="shared" si="4"/>
        <v>#DIV/0!</v>
      </c>
      <c r="H57" s="150" t="e">
        <f t="shared" si="0"/>
        <v>#DIV/0!</v>
      </c>
    </row>
    <row r="58" spans="1:8" s="5" customFormat="1" ht="13.5" customHeight="1" hidden="1">
      <c r="A58" s="93"/>
      <c r="B58" s="61"/>
      <c r="C58" s="42" t="s">
        <v>44</v>
      </c>
      <c r="D58" s="54"/>
      <c r="E58" s="54"/>
      <c r="G58" s="85" t="e">
        <f t="shared" si="4"/>
        <v>#DIV/0!</v>
      </c>
      <c r="H58" s="150" t="e">
        <f t="shared" si="0"/>
        <v>#DIV/0!</v>
      </c>
    </row>
    <row r="59" spans="1:8" s="5" customFormat="1" ht="14.25" customHeight="1" hidden="1">
      <c r="A59" s="93"/>
      <c r="B59" s="61"/>
      <c r="C59" s="42" t="s">
        <v>42</v>
      </c>
      <c r="D59" s="54"/>
      <c r="E59" s="54"/>
      <c r="G59" s="85" t="e">
        <f t="shared" si="4"/>
        <v>#DIV/0!</v>
      </c>
      <c r="H59" s="150" t="e">
        <f t="shared" si="0"/>
        <v>#DIV/0!</v>
      </c>
    </row>
    <row r="60" spans="1:8" s="5" customFormat="1" ht="12" customHeight="1" hidden="1">
      <c r="A60" s="93"/>
      <c r="B60" s="93">
        <v>7212</v>
      </c>
      <c r="C60" s="43" t="s">
        <v>43</v>
      </c>
      <c r="D60" s="136"/>
      <c r="E60" s="6"/>
      <c r="G60" s="85" t="e">
        <f t="shared" si="4"/>
        <v>#DIV/0!</v>
      </c>
      <c r="H60" s="150" t="e">
        <f t="shared" si="0"/>
        <v>#DIV/0!</v>
      </c>
    </row>
    <row r="61" spans="1:8" s="47" customFormat="1" ht="12.75" customHeight="1" hidden="1">
      <c r="A61" s="62"/>
      <c r="B61" s="95"/>
      <c r="C61" s="50" t="s">
        <v>105</v>
      </c>
      <c r="D61" s="142"/>
      <c r="E61" s="52"/>
      <c r="G61" s="85" t="e">
        <f t="shared" si="4"/>
        <v>#DIV/0!</v>
      </c>
      <c r="H61" s="150" t="e">
        <f t="shared" si="0"/>
        <v>#DIV/0!</v>
      </c>
    </row>
    <row r="62" spans="1:8" s="5" customFormat="1" ht="18" customHeight="1" hidden="1">
      <c r="A62" s="96"/>
      <c r="B62" s="97">
        <v>7231</v>
      </c>
      <c r="C62" s="45" t="s">
        <v>22</v>
      </c>
      <c r="D62" s="143"/>
      <c r="E62" s="6"/>
      <c r="G62" s="85" t="e">
        <f t="shared" si="4"/>
        <v>#DIV/0!</v>
      </c>
      <c r="H62" s="150" t="e">
        <f t="shared" si="0"/>
        <v>#DIV/0!</v>
      </c>
    </row>
    <row r="63" spans="1:8" s="69" customFormat="1" ht="21" customHeight="1">
      <c r="A63" s="98"/>
      <c r="B63" s="99"/>
      <c r="C63" s="47" t="s">
        <v>120</v>
      </c>
      <c r="D63" s="92"/>
      <c r="E63" s="92"/>
      <c r="G63" s="85"/>
      <c r="H63" s="150"/>
    </row>
    <row r="64" spans="1:8" s="47" customFormat="1" ht="14.25" customHeight="1">
      <c r="A64" s="62">
        <v>6</v>
      </c>
      <c r="B64" s="100"/>
      <c r="C64" s="40" t="s">
        <v>27</v>
      </c>
      <c r="D64" s="52">
        <f aca="true" t="shared" si="6" ref="D64:F66">D65</f>
        <v>565228</v>
      </c>
      <c r="E64" s="52">
        <f t="shared" si="6"/>
        <v>1000000</v>
      </c>
      <c r="F64" s="52">
        <f t="shared" si="6"/>
        <v>401187</v>
      </c>
      <c r="G64" s="85">
        <f>F64/D64*100</f>
        <v>70.97790626083633</v>
      </c>
      <c r="H64" s="79">
        <f t="shared" si="0"/>
        <v>40.118700000000004</v>
      </c>
    </row>
    <row r="65" spans="1:8" s="47" customFormat="1" ht="26.25" customHeight="1">
      <c r="A65" s="121">
        <v>66</v>
      </c>
      <c r="B65" s="61"/>
      <c r="C65" s="90" t="s">
        <v>116</v>
      </c>
      <c r="D65" s="52">
        <f t="shared" si="6"/>
        <v>565228</v>
      </c>
      <c r="E65" s="52">
        <f t="shared" si="6"/>
        <v>1000000</v>
      </c>
      <c r="F65" s="52">
        <f t="shared" si="6"/>
        <v>401187</v>
      </c>
      <c r="G65" s="85">
        <f>F65/D65*100</f>
        <v>70.97790626083633</v>
      </c>
      <c r="H65" s="79">
        <f t="shared" si="0"/>
        <v>40.118700000000004</v>
      </c>
    </row>
    <row r="66" spans="1:8" s="47" customFormat="1" ht="13.5" customHeight="1">
      <c r="A66" s="61">
        <v>661</v>
      </c>
      <c r="B66" s="61"/>
      <c r="C66" s="90" t="s">
        <v>117</v>
      </c>
      <c r="D66" s="52">
        <f t="shared" si="6"/>
        <v>565228</v>
      </c>
      <c r="E66" s="52">
        <f t="shared" si="6"/>
        <v>1000000</v>
      </c>
      <c r="F66" s="52">
        <f t="shared" si="6"/>
        <v>401187</v>
      </c>
      <c r="G66" s="85">
        <f>F66/D66*100</f>
        <v>70.97790626083633</v>
      </c>
      <c r="H66" s="79">
        <f t="shared" si="0"/>
        <v>40.118700000000004</v>
      </c>
    </row>
    <row r="67" spans="1:8" s="53" customFormat="1" ht="13.5" customHeight="1">
      <c r="A67" s="41"/>
      <c r="B67" s="41">
        <v>6615</v>
      </c>
      <c r="C67" s="91" t="s">
        <v>118</v>
      </c>
      <c r="D67" s="149">
        <v>565228</v>
      </c>
      <c r="E67" s="187">
        <v>1000000</v>
      </c>
      <c r="F67" s="51">
        <v>401187</v>
      </c>
      <c r="G67" s="125">
        <f>F67/D67*100</f>
        <v>70.97790626083633</v>
      </c>
      <c r="H67" s="5"/>
    </row>
    <row r="68" spans="2:5" s="5" customFormat="1" ht="12.75">
      <c r="B68" s="26"/>
      <c r="C68" s="13"/>
      <c r="D68" s="13"/>
      <c r="E68" s="6"/>
    </row>
    <row r="69" spans="2:5" s="5" customFormat="1" ht="12.75">
      <c r="B69" s="24"/>
      <c r="C69" s="19"/>
      <c r="D69" s="144"/>
      <c r="E69" s="6"/>
    </row>
    <row r="70" spans="2:5" s="5" customFormat="1" ht="12.75">
      <c r="B70" s="24"/>
      <c r="C70" s="19"/>
      <c r="D70" s="144"/>
      <c r="E70" s="6"/>
    </row>
    <row r="71" spans="2:5" s="5" customFormat="1" ht="12.75">
      <c r="B71" s="24"/>
      <c r="C71" s="19"/>
      <c r="D71" s="144"/>
      <c r="E71" s="6"/>
    </row>
    <row r="72" spans="2:5" s="5" customFormat="1" ht="12.75">
      <c r="B72" s="23"/>
      <c r="C72" s="22"/>
      <c r="D72" s="145"/>
      <c r="E72" s="6"/>
    </row>
    <row r="73" spans="2:5" s="5" customFormat="1" ht="12.75">
      <c r="B73" s="24"/>
      <c r="C73" s="19"/>
      <c r="D73" s="144"/>
      <c r="E73" s="6"/>
    </row>
    <row r="74" spans="2:5" s="5" customFormat="1" ht="12.75">
      <c r="B74" s="23"/>
      <c r="C74" s="22"/>
      <c r="D74" s="145"/>
      <c r="E74" s="6"/>
    </row>
    <row r="75" spans="2:5" s="5" customFormat="1" ht="12.75">
      <c r="B75" s="24"/>
      <c r="C75" s="19"/>
      <c r="D75" s="144"/>
      <c r="E75" s="6"/>
    </row>
    <row r="76" spans="2:5" s="5" customFormat="1" ht="12.75">
      <c r="B76" s="24"/>
      <c r="C76" s="19"/>
      <c r="D76" s="144"/>
      <c r="E76" s="6"/>
    </row>
    <row r="77" spans="2:5" s="5" customFormat="1" ht="12.75">
      <c r="B77" s="24"/>
      <c r="C77" s="19"/>
      <c r="D77" s="144"/>
      <c r="E77" s="6"/>
    </row>
    <row r="78" spans="2:5" s="5" customFormat="1" ht="13.5" customHeight="1">
      <c r="B78" s="24"/>
      <c r="C78" s="19"/>
      <c r="D78" s="144"/>
      <c r="E78" s="6"/>
    </row>
    <row r="79" spans="2:5" s="5" customFormat="1" ht="12.75">
      <c r="B79" s="24"/>
      <c r="C79" s="18"/>
      <c r="D79" s="146"/>
      <c r="E79" s="6"/>
    </row>
    <row r="80" spans="2:5" s="5" customFormat="1" ht="12.75">
      <c r="B80" s="29"/>
      <c r="C80" s="15"/>
      <c r="D80" s="15"/>
      <c r="E80" s="6"/>
    </row>
    <row r="81" spans="2:5" s="5" customFormat="1" ht="12.75">
      <c r="B81" s="24"/>
      <c r="C81" s="19"/>
      <c r="D81" s="144"/>
      <c r="E81" s="6"/>
    </row>
    <row r="82" spans="2:5" s="5" customFormat="1" ht="12.75">
      <c r="B82" s="26"/>
      <c r="C82" s="13"/>
      <c r="D82" s="13"/>
      <c r="E82" s="6"/>
    </row>
    <row r="83" spans="2:5" s="5" customFormat="1" ht="12.75">
      <c r="B83" s="26"/>
      <c r="C83" s="13"/>
      <c r="D83" s="13"/>
      <c r="E83" s="6"/>
    </row>
    <row r="84" spans="2:5" s="5" customFormat="1" ht="12.75">
      <c r="B84" s="24"/>
      <c r="C84" s="19"/>
      <c r="D84" s="144"/>
      <c r="E84" s="6"/>
    </row>
    <row r="85" spans="2:5" s="5" customFormat="1" ht="12.75">
      <c r="B85" s="23"/>
      <c r="C85" s="22"/>
      <c r="D85" s="145"/>
      <c r="E85" s="6"/>
    </row>
    <row r="86" spans="2:5" s="5" customFormat="1" ht="12.75">
      <c r="B86" s="24"/>
      <c r="C86" s="19"/>
      <c r="D86" s="144"/>
      <c r="E86" s="6"/>
    </row>
    <row r="87" spans="2:5" s="5" customFormat="1" ht="12.75">
      <c r="B87" s="24"/>
      <c r="C87" s="19"/>
      <c r="D87" s="144"/>
      <c r="E87" s="6"/>
    </row>
    <row r="88" spans="2:5" s="5" customFormat="1" ht="12.75">
      <c r="B88" s="23"/>
      <c r="C88" s="22"/>
      <c r="D88" s="145"/>
      <c r="E88" s="6"/>
    </row>
    <row r="89" spans="2:5" s="5" customFormat="1" ht="12.75">
      <c r="B89" s="24"/>
      <c r="C89" s="19"/>
      <c r="D89" s="144"/>
      <c r="E89" s="6"/>
    </row>
    <row r="90" spans="2:5" s="5" customFormat="1" ht="12.75">
      <c r="B90" s="26"/>
      <c r="C90" s="13"/>
      <c r="D90" s="13"/>
      <c r="E90" s="6"/>
    </row>
    <row r="91" spans="2:5" s="5" customFormat="1" ht="12.75">
      <c r="B91" s="23"/>
      <c r="C91" s="15"/>
      <c r="D91" s="15"/>
      <c r="E91" s="6"/>
    </row>
    <row r="92" spans="2:5" s="5" customFormat="1" ht="12.75">
      <c r="B92" s="25"/>
      <c r="C92" s="13"/>
      <c r="D92" s="13"/>
      <c r="E92" s="6"/>
    </row>
    <row r="93" spans="2:5" s="5" customFormat="1" ht="12.75">
      <c r="B93" s="23"/>
      <c r="C93" s="22"/>
      <c r="D93" s="145"/>
      <c r="E93" s="6"/>
    </row>
    <row r="94" spans="2:5" s="5" customFormat="1" ht="12.75">
      <c r="B94" s="24"/>
      <c r="C94" s="19"/>
      <c r="D94" s="144"/>
      <c r="E94" s="6"/>
    </row>
    <row r="95" spans="2:5" s="5" customFormat="1" ht="12.75">
      <c r="B95" s="24"/>
      <c r="C95" s="18"/>
      <c r="D95" s="146"/>
      <c r="E95" s="6"/>
    </row>
    <row r="96" spans="2:5" s="5" customFormat="1" ht="12.75">
      <c r="B96" s="25"/>
      <c r="C96" s="22"/>
      <c r="D96" s="145"/>
      <c r="E96" s="6"/>
    </row>
    <row r="97" spans="2:5" s="5" customFormat="1" ht="12.75">
      <c r="B97" s="25"/>
      <c r="C97" s="13"/>
      <c r="D97" s="13"/>
      <c r="E97" s="6"/>
    </row>
    <row r="98" spans="2:5" s="5" customFormat="1" ht="12.75">
      <c r="B98" s="25"/>
      <c r="C98" s="30"/>
      <c r="D98" s="30"/>
      <c r="E98" s="6"/>
    </row>
    <row r="99" spans="2:5" s="5" customFormat="1" ht="12.75">
      <c r="B99" s="23"/>
      <c r="C99" s="21"/>
      <c r="D99" s="147"/>
      <c r="E99" s="6"/>
    </row>
    <row r="100" spans="2:5" s="5" customFormat="1" ht="12.75">
      <c r="B100" s="24"/>
      <c r="C100" s="19"/>
      <c r="D100" s="144"/>
      <c r="E100" s="6"/>
    </row>
    <row r="101" spans="2:5" s="5" customFormat="1" ht="12.75">
      <c r="B101" s="29"/>
      <c r="C101" s="6"/>
      <c r="D101" s="6"/>
      <c r="E101" s="6"/>
    </row>
    <row r="102" spans="2:5" s="5" customFormat="1" ht="11.25" customHeight="1">
      <c r="B102" s="26"/>
      <c r="C102" s="13"/>
      <c r="D102" s="13"/>
      <c r="E102" s="6"/>
    </row>
    <row r="103" spans="2:5" s="5" customFormat="1" ht="24" customHeight="1">
      <c r="B103" s="26"/>
      <c r="C103" s="78"/>
      <c r="D103" s="78"/>
      <c r="E103" s="6"/>
    </row>
    <row r="104" spans="2:5" s="5" customFormat="1" ht="15" customHeight="1">
      <c r="B104" s="26"/>
      <c r="C104" s="78"/>
      <c r="D104" s="78"/>
      <c r="E104" s="6"/>
    </row>
    <row r="105" spans="2:5" s="5" customFormat="1" ht="11.25" customHeight="1">
      <c r="B105" s="29"/>
      <c r="C105" s="15"/>
      <c r="D105" s="15"/>
      <c r="E105" s="6"/>
    </row>
    <row r="106" spans="2:5" s="5" customFormat="1" ht="12.75">
      <c r="B106" s="26"/>
      <c r="C106" s="13"/>
      <c r="D106" s="13"/>
      <c r="E106" s="6"/>
    </row>
    <row r="107" spans="2:5" s="5" customFormat="1" ht="13.5" customHeight="1">
      <c r="B107" s="26"/>
      <c r="C107" s="3"/>
      <c r="D107" s="3"/>
      <c r="E107" s="6"/>
    </row>
    <row r="108" spans="2:5" s="5" customFormat="1" ht="12.75" customHeight="1">
      <c r="B108" s="26"/>
      <c r="C108" s="18"/>
      <c r="D108" s="146"/>
      <c r="E108" s="6"/>
    </row>
    <row r="109" spans="2:5" s="5" customFormat="1" ht="12.75" customHeight="1">
      <c r="B109" s="23"/>
      <c r="C109" s="21"/>
      <c r="D109" s="147"/>
      <c r="E109" s="6"/>
    </row>
    <row r="110" spans="2:5" s="5" customFormat="1" ht="12.75">
      <c r="B110" s="24"/>
      <c r="C110" s="19"/>
      <c r="D110" s="144"/>
      <c r="E110" s="6"/>
    </row>
    <row r="111" spans="4:5" s="5" customFormat="1" ht="12.75">
      <c r="D111" s="6"/>
      <c r="E111" s="6"/>
    </row>
    <row r="112" spans="4:5" s="5" customFormat="1" ht="12.75">
      <c r="D112" s="6"/>
      <c r="E112" s="6"/>
    </row>
    <row r="113" spans="4:5" s="5" customFormat="1" ht="12.75">
      <c r="D113" s="6"/>
      <c r="E113" s="6"/>
    </row>
    <row r="114" spans="4:5" s="5" customFormat="1" ht="12.75">
      <c r="D114" s="6"/>
      <c r="E114" s="6"/>
    </row>
    <row r="115" spans="4:5" s="5" customFormat="1" ht="19.5" customHeight="1">
      <c r="D115" s="6"/>
      <c r="E115" s="6"/>
    </row>
    <row r="116" spans="4:5" s="5" customFormat="1" ht="15" customHeight="1">
      <c r="D116" s="6"/>
      <c r="E116" s="6"/>
    </row>
    <row r="117" spans="4:5" s="5" customFormat="1" ht="12.75">
      <c r="D117" s="6"/>
      <c r="E117" s="6"/>
    </row>
    <row r="118" spans="4:5" s="5" customFormat="1" ht="12.75">
      <c r="D118" s="6"/>
      <c r="E118" s="6"/>
    </row>
    <row r="119" spans="4:5" s="5" customFormat="1" ht="12.75">
      <c r="D119" s="6"/>
      <c r="E119" s="6"/>
    </row>
    <row r="120" spans="4:5" s="5" customFormat="1" ht="12.75">
      <c r="D120" s="6"/>
      <c r="E120" s="6"/>
    </row>
    <row r="121" spans="4:5" s="5" customFormat="1" ht="12.75">
      <c r="D121" s="6"/>
      <c r="E121" s="6"/>
    </row>
    <row r="122" spans="4:5" s="5" customFormat="1" ht="12.75">
      <c r="D122" s="6"/>
      <c r="E122" s="6"/>
    </row>
    <row r="123" spans="4:5" s="5" customFormat="1" ht="22.5" customHeight="1">
      <c r="D123" s="6"/>
      <c r="E123" s="6"/>
    </row>
    <row r="124" spans="4:5" s="5" customFormat="1" ht="12.75">
      <c r="D124" s="6"/>
      <c r="E124" s="6"/>
    </row>
    <row r="125" spans="4:5" s="5" customFormat="1" ht="12.75">
      <c r="D125" s="6"/>
      <c r="E125" s="6"/>
    </row>
    <row r="126" spans="4:5" s="5" customFormat="1" ht="12.75">
      <c r="D126" s="6"/>
      <c r="E126" s="6"/>
    </row>
    <row r="127" spans="4:5" s="5" customFormat="1" ht="12.75">
      <c r="D127" s="6"/>
      <c r="E127" s="6"/>
    </row>
    <row r="128" spans="4:5" s="5" customFormat="1" ht="13.5" customHeight="1">
      <c r="D128" s="6"/>
      <c r="E128" s="6"/>
    </row>
    <row r="129" spans="4:5" s="5" customFormat="1" ht="13.5" customHeight="1">
      <c r="D129" s="6"/>
      <c r="E129" s="6"/>
    </row>
    <row r="130" spans="4:5" s="5" customFormat="1" ht="13.5" customHeight="1">
      <c r="D130" s="6"/>
      <c r="E130" s="6"/>
    </row>
    <row r="131" spans="4:5" s="5" customFormat="1" ht="12.75">
      <c r="D131" s="6"/>
      <c r="E131" s="6"/>
    </row>
    <row r="132" spans="4:5" s="5" customFormat="1" ht="12.75">
      <c r="D132" s="6"/>
      <c r="E132" s="6"/>
    </row>
    <row r="133" spans="4:5" s="5" customFormat="1" ht="12.75">
      <c r="D133" s="6"/>
      <c r="E133" s="6"/>
    </row>
    <row r="134" spans="4:5" s="5" customFormat="1" ht="12.75">
      <c r="D134" s="6"/>
      <c r="E134" s="6"/>
    </row>
    <row r="135" spans="4:5" s="5" customFormat="1" ht="12.75">
      <c r="D135" s="6"/>
      <c r="E135" s="6"/>
    </row>
    <row r="136" spans="4:5" s="5" customFormat="1" ht="12.75">
      <c r="D136" s="6"/>
      <c r="E136" s="6"/>
    </row>
    <row r="137" spans="4:5" s="5" customFormat="1" ht="12.75">
      <c r="D137" s="6"/>
      <c r="E137" s="6"/>
    </row>
    <row r="138" spans="4:5" s="5" customFormat="1" ht="12.75">
      <c r="D138" s="6"/>
      <c r="E138" s="6"/>
    </row>
    <row r="139" spans="4:5" s="5" customFormat="1" ht="12.75">
      <c r="D139" s="6"/>
      <c r="E139" s="6"/>
    </row>
    <row r="140" spans="4:5" s="5" customFormat="1" ht="12.75">
      <c r="D140" s="6"/>
      <c r="E140" s="6"/>
    </row>
    <row r="141" spans="4:5" s="5" customFormat="1" ht="12.75">
      <c r="D141" s="6"/>
      <c r="E141" s="6"/>
    </row>
    <row r="142" spans="4:5" s="33" customFormat="1" ht="18" customHeight="1">
      <c r="D142" s="83"/>
      <c r="E142" s="83"/>
    </row>
    <row r="143" s="53" customFormat="1" ht="28.5" customHeight="1">
      <c r="E143" s="51"/>
    </row>
    <row r="144" s="5" customFormat="1" ht="12.75">
      <c r="E144" s="6"/>
    </row>
    <row r="145" s="5" customFormat="1" ht="12.75">
      <c r="E145" s="6"/>
    </row>
    <row r="146" s="5" customFormat="1" ht="12.75">
      <c r="E146" s="6"/>
    </row>
    <row r="147" s="5" customFormat="1" ht="17.25" customHeight="1">
      <c r="E147" s="6"/>
    </row>
    <row r="148" s="5" customFormat="1" ht="13.5" customHeight="1">
      <c r="E148" s="6"/>
    </row>
    <row r="149" s="5" customFormat="1" ht="12.75">
      <c r="E149" s="6"/>
    </row>
    <row r="150" s="5" customFormat="1" ht="12.75">
      <c r="E150" s="6"/>
    </row>
    <row r="151" s="5" customFormat="1" ht="12.75">
      <c r="E151" s="6"/>
    </row>
    <row r="152" s="5" customFormat="1" ht="12.75">
      <c r="E152" s="6"/>
    </row>
    <row r="153" s="5" customFormat="1" ht="12.75">
      <c r="E153" s="6"/>
    </row>
    <row r="154" s="5" customFormat="1" ht="22.5" customHeight="1">
      <c r="E154" s="6"/>
    </row>
    <row r="155" s="5" customFormat="1" ht="22.5" customHeight="1">
      <c r="E155" s="6"/>
    </row>
    <row r="156" spans="2:5" s="5" customFormat="1" ht="12.75">
      <c r="B156" s="27"/>
      <c r="E156" s="6"/>
    </row>
    <row r="157" spans="2:5" s="5" customFormat="1" ht="12.75">
      <c r="B157" s="27"/>
      <c r="E157" s="6"/>
    </row>
    <row r="158" spans="2:5" s="5" customFormat="1" ht="12.75">
      <c r="B158" s="27"/>
      <c r="E158" s="6"/>
    </row>
    <row r="159" spans="2:5" s="5" customFormat="1" ht="12.75">
      <c r="B159" s="27"/>
      <c r="E159" s="6"/>
    </row>
    <row r="160" spans="2:5" s="5" customFormat="1" ht="12.75">
      <c r="B160" s="27"/>
      <c r="E160" s="6"/>
    </row>
    <row r="161" spans="2:5" s="5" customFormat="1" ht="12.75">
      <c r="B161" s="27"/>
      <c r="E161" s="6"/>
    </row>
    <row r="162" spans="2:5" s="5" customFormat="1" ht="12.75">
      <c r="B162" s="27"/>
      <c r="E162" s="6"/>
    </row>
    <row r="163" spans="2:5" s="5" customFormat="1" ht="12.75">
      <c r="B163" s="27"/>
      <c r="E163" s="6"/>
    </row>
    <row r="164" spans="2:5" s="5" customFormat="1" ht="12.75">
      <c r="B164" s="27"/>
      <c r="E164" s="6"/>
    </row>
    <row r="165" spans="2:5" s="5" customFormat="1" ht="12.75">
      <c r="B165" s="27"/>
      <c r="E165" s="6"/>
    </row>
    <row r="166" spans="2:5" s="5" customFormat="1" ht="12.75">
      <c r="B166" s="27"/>
      <c r="E166" s="6"/>
    </row>
    <row r="167" spans="2:5" s="5" customFormat="1" ht="12.75">
      <c r="B167" s="27"/>
      <c r="E167" s="6"/>
    </row>
    <row r="168" spans="2:5" s="5" customFormat="1" ht="12.75">
      <c r="B168" s="27"/>
      <c r="E168" s="6"/>
    </row>
    <row r="169" spans="2:5" s="5" customFormat="1" ht="12.75">
      <c r="B169" s="27"/>
      <c r="E169" s="6"/>
    </row>
    <row r="170" spans="2:5" s="5" customFormat="1" ht="12.75">
      <c r="B170" s="27"/>
      <c r="E170" s="6"/>
    </row>
    <row r="171" spans="2:5" s="5" customFormat="1" ht="12.75">
      <c r="B171" s="27"/>
      <c r="E171" s="6"/>
    </row>
    <row r="172" spans="2:5" s="5" customFormat="1" ht="12.75">
      <c r="B172" s="27"/>
      <c r="E172" s="6"/>
    </row>
    <row r="173" spans="2:5" s="5" customFormat="1" ht="12.75">
      <c r="B173" s="27"/>
      <c r="E173" s="6"/>
    </row>
    <row r="174" spans="2:5" s="5" customFormat="1" ht="12.75">
      <c r="B174" s="27"/>
      <c r="E174" s="6"/>
    </row>
    <row r="175" spans="2:5" s="5" customFormat="1" ht="12.75">
      <c r="B175" s="27"/>
      <c r="E175" s="6"/>
    </row>
    <row r="176" spans="2:5" s="5" customFormat="1" ht="12.75">
      <c r="B176" s="27"/>
      <c r="E176" s="6"/>
    </row>
    <row r="177" spans="2:5" s="5" customFormat="1" ht="12.75">
      <c r="B177" s="27"/>
      <c r="E177" s="6"/>
    </row>
    <row r="178" spans="2:5" s="5" customFormat="1" ht="12.75">
      <c r="B178" s="27"/>
      <c r="E178" s="6"/>
    </row>
    <row r="179" spans="2:5" s="5" customFormat="1" ht="12.75">
      <c r="B179" s="27"/>
      <c r="E179" s="6"/>
    </row>
    <row r="180" spans="2:5" s="5" customFormat="1" ht="12.75">
      <c r="B180" s="27"/>
      <c r="E180" s="6"/>
    </row>
    <row r="181" spans="2:5" s="5" customFormat="1" ht="12.75">
      <c r="B181" s="27"/>
      <c r="E181" s="6"/>
    </row>
    <row r="182" spans="2:5" s="5" customFormat="1" ht="12.75">
      <c r="B182" s="27"/>
      <c r="E182" s="6"/>
    </row>
    <row r="183" spans="2:5" s="5" customFormat="1" ht="12.75">
      <c r="B183" s="27"/>
      <c r="E183" s="6"/>
    </row>
    <row r="184" spans="2:5" s="5" customFormat="1" ht="12.75">
      <c r="B184" s="27"/>
      <c r="E184" s="6"/>
    </row>
    <row r="185" spans="2:5" s="5" customFormat="1" ht="12.75">
      <c r="B185" s="27"/>
      <c r="E185" s="6"/>
    </row>
    <row r="186" spans="2:5" s="5" customFormat="1" ht="12.75">
      <c r="B186" s="27"/>
      <c r="E186" s="6"/>
    </row>
    <row r="187" spans="2:5" s="5" customFormat="1" ht="12.75">
      <c r="B187" s="27"/>
      <c r="E187" s="6"/>
    </row>
    <row r="188" spans="2:5" s="5" customFormat="1" ht="12.75">
      <c r="B188" s="27"/>
      <c r="E188" s="6"/>
    </row>
    <row r="189" spans="2:5" s="5" customFormat="1" ht="12.75">
      <c r="B189" s="27"/>
      <c r="E189" s="6"/>
    </row>
    <row r="190" spans="2:5" s="5" customFormat="1" ht="12.75">
      <c r="B190" s="27"/>
      <c r="E190" s="6"/>
    </row>
    <row r="191" spans="2:5" s="5" customFormat="1" ht="12.75">
      <c r="B191" s="27"/>
      <c r="E191" s="6"/>
    </row>
    <row r="192" spans="2:5" s="5" customFormat="1" ht="12.75">
      <c r="B192" s="27"/>
      <c r="E192" s="6"/>
    </row>
    <row r="193" spans="2:5" s="5" customFormat="1" ht="12.75">
      <c r="B193" s="27"/>
      <c r="E193" s="6"/>
    </row>
    <row r="194" spans="2:5" s="5" customFormat="1" ht="12.75">
      <c r="B194" s="27"/>
      <c r="E194" s="6"/>
    </row>
    <row r="195" spans="2:5" s="5" customFormat="1" ht="12.75">
      <c r="B195" s="27"/>
      <c r="E195" s="6"/>
    </row>
    <row r="196" spans="2:5" s="5" customFormat="1" ht="12.75">
      <c r="B196" s="27"/>
      <c r="E196" s="6"/>
    </row>
    <row r="197" spans="2:5" s="5" customFormat="1" ht="12.75">
      <c r="B197" s="27"/>
      <c r="E197" s="6"/>
    </row>
    <row r="198" spans="2:5" s="5" customFormat="1" ht="12.75">
      <c r="B198" s="27"/>
      <c r="E198" s="6"/>
    </row>
    <row r="199" spans="2:5" s="5" customFormat="1" ht="12.75">
      <c r="B199" s="27"/>
      <c r="E199" s="6"/>
    </row>
    <row r="200" spans="2:5" s="5" customFormat="1" ht="12.75">
      <c r="B200" s="27"/>
      <c r="E200" s="6"/>
    </row>
    <row r="201" spans="2:5" s="5" customFormat="1" ht="12.75">
      <c r="B201" s="27"/>
      <c r="E201" s="6"/>
    </row>
    <row r="202" spans="2:5" s="5" customFormat="1" ht="12.75">
      <c r="B202" s="27"/>
      <c r="E202" s="6"/>
    </row>
    <row r="203" spans="2:5" s="5" customFormat="1" ht="12.75">
      <c r="B203" s="27"/>
      <c r="E203" s="6"/>
    </row>
    <row r="204" spans="2:5" s="5" customFormat="1" ht="12.75">
      <c r="B204" s="27"/>
      <c r="E204" s="6"/>
    </row>
    <row r="205" spans="2:5" s="5" customFormat="1" ht="12.75">
      <c r="B205" s="27"/>
      <c r="E205" s="6"/>
    </row>
    <row r="206" spans="2:5" s="5" customFormat="1" ht="12.75">
      <c r="B206" s="27"/>
      <c r="E206" s="6"/>
    </row>
    <row r="207" spans="2:5" s="5" customFormat="1" ht="12.75">
      <c r="B207" s="27"/>
      <c r="E207" s="6"/>
    </row>
    <row r="208" spans="2:5" s="5" customFormat="1" ht="12.75">
      <c r="B208" s="27"/>
      <c r="E208" s="6"/>
    </row>
    <row r="209" spans="2:5" s="5" customFormat="1" ht="12.75">
      <c r="B209" s="27"/>
      <c r="E209" s="6"/>
    </row>
    <row r="210" spans="2:5" s="5" customFormat="1" ht="12.75">
      <c r="B210" s="27"/>
      <c r="E210" s="6"/>
    </row>
    <row r="211" spans="2:5" s="5" customFormat="1" ht="12.75">
      <c r="B211" s="27"/>
      <c r="E211" s="6"/>
    </row>
    <row r="212" spans="2:5" s="5" customFormat="1" ht="12.75">
      <c r="B212" s="27"/>
      <c r="E212" s="6"/>
    </row>
    <row r="213" spans="2:5" s="5" customFormat="1" ht="12.75">
      <c r="B213" s="27"/>
      <c r="E213" s="6"/>
    </row>
    <row r="214" spans="2:5" s="5" customFormat="1" ht="12.75">
      <c r="B214" s="27"/>
      <c r="E214" s="6"/>
    </row>
    <row r="215" spans="2:5" s="5" customFormat="1" ht="12.75">
      <c r="B215" s="27"/>
      <c r="E215" s="6"/>
    </row>
    <row r="216" spans="2:5" s="5" customFormat="1" ht="12.75">
      <c r="B216" s="27"/>
      <c r="E216" s="6"/>
    </row>
    <row r="217" spans="2:5" s="5" customFormat="1" ht="12.75">
      <c r="B217" s="27"/>
      <c r="E217" s="6"/>
    </row>
    <row r="218" spans="2:5" s="5" customFormat="1" ht="12.75">
      <c r="B218" s="27"/>
      <c r="E218" s="6"/>
    </row>
    <row r="219" spans="2:5" s="5" customFormat="1" ht="12.75">
      <c r="B219" s="27"/>
      <c r="E219" s="6"/>
    </row>
    <row r="220" spans="2:5" s="5" customFormat="1" ht="12.75">
      <c r="B220" s="27"/>
      <c r="E220" s="6"/>
    </row>
    <row r="221" spans="2:5" s="5" customFormat="1" ht="12.75">
      <c r="B221" s="27"/>
      <c r="E221" s="6"/>
    </row>
    <row r="222" spans="2:5" s="5" customFormat="1" ht="12.75">
      <c r="B222" s="27"/>
      <c r="E222" s="6"/>
    </row>
    <row r="223" spans="2:5" s="5" customFormat="1" ht="12.75">
      <c r="B223" s="27"/>
      <c r="E223" s="6"/>
    </row>
    <row r="224" spans="2:5" s="5" customFormat="1" ht="12.75">
      <c r="B224" s="27"/>
      <c r="E224" s="6"/>
    </row>
    <row r="225" spans="2:5" s="5" customFormat="1" ht="12.75">
      <c r="B225" s="27"/>
      <c r="E225" s="6"/>
    </row>
    <row r="226" spans="2:5" s="5" customFormat="1" ht="12.75">
      <c r="B226" s="27"/>
      <c r="E226" s="6"/>
    </row>
    <row r="227" spans="2:5" s="5" customFormat="1" ht="12.75">
      <c r="B227" s="27"/>
      <c r="E227" s="6"/>
    </row>
    <row r="228" spans="2:5" s="5" customFormat="1" ht="12.75">
      <c r="B228" s="27"/>
      <c r="E228" s="6"/>
    </row>
    <row r="229" spans="2:5" s="5" customFormat="1" ht="12.75">
      <c r="B229" s="27"/>
      <c r="E229" s="6"/>
    </row>
    <row r="230" spans="2:5" s="5" customFormat="1" ht="12.75">
      <c r="B230" s="27"/>
      <c r="E230" s="6"/>
    </row>
    <row r="231" spans="2:5" s="5" customFormat="1" ht="12.75">
      <c r="B231" s="27"/>
      <c r="E231" s="6"/>
    </row>
    <row r="232" spans="2:5" s="5" customFormat="1" ht="12.75">
      <c r="B232" s="27"/>
      <c r="E232" s="6"/>
    </row>
    <row r="233" spans="2:5" s="5" customFormat="1" ht="12.75">
      <c r="B233" s="27"/>
      <c r="E233" s="6"/>
    </row>
    <row r="234" spans="2:5" s="5" customFormat="1" ht="12.75">
      <c r="B234" s="27"/>
      <c r="E234" s="6"/>
    </row>
    <row r="235" spans="2:5" s="5" customFormat="1" ht="12.75">
      <c r="B235" s="27"/>
      <c r="E235" s="6"/>
    </row>
    <row r="236" spans="2:5" s="5" customFormat="1" ht="12.75">
      <c r="B236" s="27"/>
      <c r="E236" s="6"/>
    </row>
    <row r="237" spans="2:5" s="5" customFormat="1" ht="12.75">
      <c r="B237" s="27"/>
      <c r="E237" s="6"/>
    </row>
    <row r="238" spans="2:5" s="5" customFormat="1" ht="12.75">
      <c r="B238" s="27"/>
      <c r="E238" s="6"/>
    </row>
    <row r="239" spans="2:5" s="5" customFormat="1" ht="12.75">
      <c r="B239" s="27"/>
      <c r="E239" s="6"/>
    </row>
    <row r="240" spans="2:5" s="5" customFormat="1" ht="12.75">
      <c r="B240" s="27"/>
      <c r="E240" s="6"/>
    </row>
    <row r="241" spans="2:5" s="5" customFormat="1" ht="12.75">
      <c r="B241" s="27"/>
      <c r="E241" s="6"/>
    </row>
    <row r="242" spans="2:5" s="5" customFormat="1" ht="12.75">
      <c r="B242" s="27"/>
      <c r="E242" s="6"/>
    </row>
    <row r="243" spans="2:5" s="5" customFormat="1" ht="12.75">
      <c r="B243" s="27"/>
      <c r="E243" s="6"/>
    </row>
    <row r="244" spans="2:5" s="5" customFormat="1" ht="12.75">
      <c r="B244" s="27"/>
      <c r="E244" s="6"/>
    </row>
    <row r="245" spans="2:5" s="5" customFormat="1" ht="12.75">
      <c r="B245" s="27"/>
      <c r="E245" s="6"/>
    </row>
    <row r="246" spans="2:5" s="5" customFormat="1" ht="12.75">
      <c r="B246" s="27"/>
      <c r="E246" s="6"/>
    </row>
    <row r="247" spans="2:5" s="5" customFormat="1" ht="12.75">
      <c r="B247" s="27"/>
      <c r="E247" s="6"/>
    </row>
    <row r="248" spans="2:5" s="5" customFormat="1" ht="12.75">
      <c r="B248" s="27"/>
      <c r="E248" s="6"/>
    </row>
    <row r="249" spans="2:5" s="5" customFormat="1" ht="12.75">
      <c r="B249" s="27"/>
      <c r="E249" s="6"/>
    </row>
    <row r="250" spans="2:5" s="5" customFormat="1" ht="12.75">
      <c r="B250" s="27"/>
      <c r="E250" s="6"/>
    </row>
    <row r="251" spans="2:5" s="5" customFormat="1" ht="12.75">
      <c r="B251" s="27"/>
      <c r="E251" s="6"/>
    </row>
    <row r="252" spans="2:5" s="5" customFormat="1" ht="12.75">
      <c r="B252" s="27"/>
      <c r="E252" s="6"/>
    </row>
    <row r="253" spans="2:5" s="5" customFormat="1" ht="12.75">
      <c r="B253" s="27"/>
      <c r="E253" s="6"/>
    </row>
    <row r="254" spans="2:5" s="5" customFormat="1" ht="12.75">
      <c r="B254" s="27"/>
      <c r="E254" s="6"/>
    </row>
    <row r="255" spans="2:5" s="5" customFormat="1" ht="12.75">
      <c r="B255" s="27"/>
      <c r="E255" s="6"/>
    </row>
    <row r="256" spans="2:5" s="5" customFormat="1" ht="12.75">
      <c r="B256" s="27"/>
      <c r="E256" s="6"/>
    </row>
    <row r="257" spans="2:5" s="5" customFormat="1" ht="12.75">
      <c r="B257" s="27"/>
      <c r="E257" s="6"/>
    </row>
    <row r="258" spans="2:5" s="5" customFormat="1" ht="12.75">
      <c r="B258" s="27"/>
      <c r="E258" s="6"/>
    </row>
    <row r="259" spans="2:5" s="5" customFormat="1" ht="12.75">
      <c r="B259" s="27"/>
      <c r="E259" s="6"/>
    </row>
    <row r="260" spans="2:5" s="5" customFormat="1" ht="12.75">
      <c r="B260" s="27"/>
      <c r="E260" s="6"/>
    </row>
    <row r="261" spans="2:5" s="5" customFormat="1" ht="12.75">
      <c r="B261" s="27"/>
      <c r="E261" s="6"/>
    </row>
    <row r="262" spans="2:5" s="5" customFormat="1" ht="12.75">
      <c r="B262" s="27"/>
      <c r="E262" s="6"/>
    </row>
    <row r="263" spans="2:5" s="5" customFormat="1" ht="12.75">
      <c r="B263" s="27"/>
      <c r="E263" s="6"/>
    </row>
    <row r="264" spans="2:5" s="5" customFormat="1" ht="12.75">
      <c r="B264" s="27"/>
      <c r="E264" s="6"/>
    </row>
    <row r="265" spans="2:5" s="5" customFormat="1" ht="12.75">
      <c r="B265" s="27"/>
      <c r="E265" s="6"/>
    </row>
    <row r="266" spans="2:5" s="5" customFormat="1" ht="12.75">
      <c r="B266" s="27"/>
      <c r="E266" s="6"/>
    </row>
    <row r="267" spans="2:5" s="5" customFormat="1" ht="12.75">
      <c r="B267" s="27"/>
      <c r="E267" s="6"/>
    </row>
    <row r="268" spans="2:5" s="5" customFormat="1" ht="12.75">
      <c r="B268" s="27"/>
      <c r="E268" s="6"/>
    </row>
    <row r="269" spans="2:5" s="5" customFormat="1" ht="12.75">
      <c r="B269" s="27"/>
      <c r="E269" s="6"/>
    </row>
    <row r="270" spans="2:5" s="5" customFormat="1" ht="12.75">
      <c r="B270" s="27"/>
      <c r="E270" s="6"/>
    </row>
    <row r="271" spans="2:5" s="5" customFormat="1" ht="12.75">
      <c r="B271" s="27"/>
      <c r="E271" s="6"/>
    </row>
    <row r="272" spans="2:5" s="5" customFormat="1" ht="12.75">
      <c r="B272" s="27"/>
      <c r="E272" s="6"/>
    </row>
    <row r="273" spans="2:5" s="5" customFormat="1" ht="12.75">
      <c r="B273" s="27"/>
      <c r="E273" s="6"/>
    </row>
    <row r="274" spans="2:5" s="5" customFormat="1" ht="12.75">
      <c r="B274" s="27"/>
      <c r="E274" s="6"/>
    </row>
    <row r="275" spans="2:5" s="5" customFormat="1" ht="12.75">
      <c r="B275" s="27"/>
      <c r="E275" s="6"/>
    </row>
    <row r="276" spans="2:5" s="5" customFormat="1" ht="12.75">
      <c r="B276" s="27"/>
      <c r="E276" s="6"/>
    </row>
    <row r="277" spans="2:5" s="5" customFormat="1" ht="12.75">
      <c r="B277" s="27"/>
      <c r="E277" s="6"/>
    </row>
    <row r="278" spans="2:5" s="5" customFormat="1" ht="12.75">
      <c r="B278" s="27"/>
      <c r="E278" s="6"/>
    </row>
    <row r="279" spans="2:5" s="5" customFormat="1" ht="12.75">
      <c r="B279" s="27"/>
      <c r="E279" s="6"/>
    </row>
    <row r="280" spans="2:5" s="5" customFormat="1" ht="12.75">
      <c r="B280" s="27"/>
      <c r="E280" s="6"/>
    </row>
    <row r="281" spans="2:5" s="5" customFormat="1" ht="12.75">
      <c r="B281" s="27"/>
      <c r="E281" s="6"/>
    </row>
    <row r="282" spans="2:5" s="5" customFormat="1" ht="12.75">
      <c r="B282" s="27"/>
      <c r="E282" s="6"/>
    </row>
    <row r="283" spans="2:5" s="5" customFormat="1" ht="12.75">
      <c r="B283" s="27"/>
      <c r="E283" s="6"/>
    </row>
    <row r="284" spans="2:5" s="5" customFormat="1" ht="12.75">
      <c r="B284" s="27"/>
      <c r="E284" s="6"/>
    </row>
    <row r="285" spans="2:5" s="5" customFormat="1" ht="12.75">
      <c r="B285" s="27"/>
      <c r="E285" s="6"/>
    </row>
    <row r="286" spans="2:5" s="5" customFormat="1" ht="12.75">
      <c r="B286" s="27"/>
      <c r="E286" s="6"/>
    </row>
    <row r="287" spans="2:5" s="5" customFormat="1" ht="12.75">
      <c r="B287" s="27"/>
      <c r="E287" s="6"/>
    </row>
    <row r="288" spans="2:5" s="5" customFormat="1" ht="12.75">
      <c r="B288" s="27"/>
      <c r="E288" s="6"/>
    </row>
    <row r="289" spans="2:5" s="5" customFormat="1" ht="12.75">
      <c r="B289" s="27"/>
      <c r="E289" s="6"/>
    </row>
    <row r="290" spans="2:5" s="5" customFormat="1" ht="12.75">
      <c r="B290" s="27"/>
      <c r="E290" s="6"/>
    </row>
    <row r="291" spans="2:5" s="5" customFormat="1" ht="12.75">
      <c r="B291" s="27"/>
      <c r="E291" s="6"/>
    </row>
    <row r="292" spans="2:5" s="5" customFormat="1" ht="12.75">
      <c r="B292" s="27"/>
      <c r="E292" s="6"/>
    </row>
    <row r="293" spans="2:5" s="5" customFormat="1" ht="12.75">
      <c r="B293" s="27"/>
      <c r="E293" s="6"/>
    </row>
    <row r="294" spans="2:5" s="5" customFormat="1" ht="12.75">
      <c r="B294" s="27"/>
      <c r="E294" s="6"/>
    </row>
    <row r="295" spans="2:5" s="5" customFormat="1" ht="12.75">
      <c r="B295" s="27"/>
      <c r="E295" s="6"/>
    </row>
    <row r="296" spans="2:5" s="5" customFormat="1" ht="12.75">
      <c r="B296" s="27"/>
      <c r="E296" s="6"/>
    </row>
    <row r="297" spans="2:5" s="5" customFormat="1" ht="12.75">
      <c r="B297" s="27"/>
      <c r="E297" s="6"/>
    </row>
    <row r="298" spans="2:5" s="5" customFormat="1" ht="12.75">
      <c r="B298" s="27"/>
      <c r="E298" s="6"/>
    </row>
    <row r="299" spans="2:5" s="5" customFormat="1" ht="12.75">
      <c r="B299" s="27"/>
      <c r="E299" s="6"/>
    </row>
    <row r="300" spans="2:5" s="5" customFormat="1" ht="12.75">
      <c r="B300" s="27"/>
      <c r="E300" s="6"/>
    </row>
    <row r="301" spans="2:5" s="5" customFormat="1" ht="12.75">
      <c r="B301" s="27"/>
      <c r="E301" s="6"/>
    </row>
    <row r="302" spans="2:5" s="5" customFormat="1" ht="12.75">
      <c r="B302" s="27"/>
      <c r="E302" s="6"/>
    </row>
    <row r="303" spans="2:5" s="5" customFormat="1" ht="12.75">
      <c r="B303" s="27"/>
      <c r="E303" s="6"/>
    </row>
    <row r="304" spans="2:5" s="5" customFormat="1" ht="12.75">
      <c r="B304" s="27"/>
      <c r="E304" s="6"/>
    </row>
    <row r="305" spans="2:5" s="5" customFormat="1" ht="12.75">
      <c r="B305" s="27"/>
      <c r="E305" s="6"/>
    </row>
    <row r="306" spans="2:5" s="5" customFormat="1" ht="12.75">
      <c r="B306" s="27"/>
      <c r="E306" s="6"/>
    </row>
    <row r="307" spans="2:5" s="5" customFormat="1" ht="12.75">
      <c r="B307" s="27"/>
      <c r="E307" s="6"/>
    </row>
    <row r="308" spans="2:5" s="5" customFormat="1" ht="12.75">
      <c r="B308" s="27"/>
      <c r="E308" s="6"/>
    </row>
    <row r="309" spans="2:5" s="5" customFormat="1" ht="12.75">
      <c r="B309" s="27"/>
      <c r="E309" s="6"/>
    </row>
    <row r="310" spans="2:5" s="5" customFormat="1" ht="12.75">
      <c r="B310" s="27"/>
      <c r="E310" s="6"/>
    </row>
    <row r="311" spans="2:5" s="5" customFormat="1" ht="12.75">
      <c r="B311" s="27"/>
      <c r="E311" s="6"/>
    </row>
    <row r="312" spans="2:5" s="5" customFormat="1" ht="12.75">
      <c r="B312" s="27"/>
      <c r="E312" s="6"/>
    </row>
    <row r="313" spans="2:5" s="5" customFormat="1" ht="12.75">
      <c r="B313" s="27"/>
      <c r="E313" s="6"/>
    </row>
    <row r="314" spans="2:5" s="5" customFormat="1" ht="12.75">
      <c r="B314" s="27"/>
      <c r="E314" s="6"/>
    </row>
    <row r="315" spans="2:5" s="5" customFormat="1" ht="12.75">
      <c r="B315" s="27"/>
      <c r="E315" s="6"/>
    </row>
    <row r="316" spans="2:5" s="5" customFormat="1" ht="12.75">
      <c r="B316" s="27"/>
      <c r="E316" s="6"/>
    </row>
    <row r="317" spans="2:5" s="5" customFormat="1" ht="12.75">
      <c r="B317" s="27"/>
      <c r="E317" s="6"/>
    </row>
    <row r="318" spans="2:5" s="5" customFormat="1" ht="12.75">
      <c r="B318" s="27"/>
      <c r="E318" s="6"/>
    </row>
    <row r="319" spans="2:5" s="5" customFormat="1" ht="12.75">
      <c r="B319" s="27"/>
      <c r="E319" s="6"/>
    </row>
    <row r="320" spans="2:5" s="5" customFormat="1" ht="12.75">
      <c r="B320" s="27"/>
      <c r="E320" s="6"/>
    </row>
    <row r="321" spans="2:5" s="5" customFormat="1" ht="12.75">
      <c r="B321" s="27"/>
      <c r="E321" s="6"/>
    </row>
    <row r="322" spans="2:5" s="5" customFormat="1" ht="12.75">
      <c r="B322" s="27"/>
      <c r="E322" s="6"/>
    </row>
    <row r="323" spans="2:5" s="5" customFormat="1" ht="12.75">
      <c r="B323" s="27"/>
      <c r="E323" s="6"/>
    </row>
    <row r="324" spans="2:5" s="5" customFormat="1" ht="12.75">
      <c r="B324" s="27"/>
      <c r="E324" s="6"/>
    </row>
    <row r="325" spans="2:5" s="5" customFormat="1" ht="12.75">
      <c r="B325" s="27"/>
      <c r="E325" s="6"/>
    </row>
    <row r="326" spans="2:5" s="5" customFormat="1" ht="12.75">
      <c r="B326" s="27"/>
      <c r="E326" s="6"/>
    </row>
    <row r="327" spans="2:5" s="5" customFormat="1" ht="12.75">
      <c r="B327" s="27"/>
      <c r="E327" s="6"/>
    </row>
    <row r="328" spans="2:5" s="5" customFormat="1" ht="12.75">
      <c r="B328" s="27"/>
      <c r="E328" s="6"/>
    </row>
    <row r="329" spans="2:5" s="5" customFormat="1" ht="12.75">
      <c r="B329" s="27"/>
      <c r="E329" s="6"/>
    </row>
    <row r="330" spans="2:5" s="5" customFormat="1" ht="12.75">
      <c r="B330" s="27"/>
      <c r="E330" s="6"/>
    </row>
    <row r="331" spans="2:5" s="5" customFormat="1" ht="12.75">
      <c r="B331" s="27"/>
      <c r="E331" s="6"/>
    </row>
    <row r="332" spans="2:5" s="5" customFormat="1" ht="12.75">
      <c r="B332" s="27"/>
      <c r="E332" s="6"/>
    </row>
    <row r="333" spans="2:5" s="5" customFormat="1" ht="12.75">
      <c r="B333" s="27"/>
      <c r="E333" s="6"/>
    </row>
    <row r="334" spans="2:5" s="5" customFormat="1" ht="12.75">
      <c r="B334" s="27"/>
      <c r="E334" s="6"/>
    </row>
    <row r="335" spans="2:5" s="5" customFormat="1" ht="12.75">
      <c r="B335" s="27"/>
      <c r="E335" s="6"/>
    </row>
    <row r="336" spans="2:5" s="5" customFormat="1" ht="12.75">
      <c r="B336" s="27"/>
      <c r="E336" s="6"/>
    </row>
    <row r="337" spans="2:5" s="5" customFormat="1" ht="12.75">
      <c r="B337" s="27"/>
      <c r="E337" s="6"/>
    </row>
    <row r="338" spans="2:5" s="5" customFormat="1" ht="12.75">
      <c r="B338" s="27"/>
      <c r="E338" s="6"/>
    </row>
    <row r="339" spans="2:5" s="5" customFormat="1" ht="12.75">
      <c r="B339" s="27"/>
      <c r="E339" s="6"/>
    </row>
    <row r="340" spans="2:5" s="5" customFormat="1" ht="12.75">
      <c r="B340" s="27"/>
      <c r="E340" s="6"/>
    </row>
    <row r="341" spans="2:5" s="5" customFormat="1" ht="12.75">
      <c r="B341" s="27"/>
      <c r="E341" s="6"/>
    </row>
    <row r="342" spans="2:5" s="5" customFormat="1" ht="12.75">
      <c r="B342" s="27"/>
      <c r="E342" s="6"/>
    </row>
    <row r="343" spans="2:5" s="5" customFormat="1" ht="12.75">
      <c r="B343" s="27"/>
      <c r="E343" s="6"/>
    </row>
    <row r="344" spans="2:5" s="5" customFormat="1" ht="12.75">
      <c r="B344" s="27"/>
      <c r="E344" s="6"/>
    </row>
    <row r="345" spans="2:5" s="5" customFormat="1" ht="12.75">
      <c r="B345" s="27"/>
      <c r="E345" s="6"/>
    </row>
    <row r="346" spans="2:5" s="5" customFormat="1" ht="12.75">
      <c r="B346" s="27"/>
      <c r="E346" s="6"/>
    </row>
    <row r="347" spans="2:5" s="5" customFormat="1" ht="12.75">
      <c r="B347" s="27"/>
      <c r="E347" s="6"/>
    </row>
    <row r="348" spans="2:5" s="5" customFormat="1" ht="12.75">
      <c r="B348" s="27"/>
      <c r="E348" s="6"/>
    </row>
    <row r="349" spans="2:5" s="5" customFormat="1" ht="12.75">
      <c r="B349" s="27"/>
      <c r="E349" s="6"/>
    </row>
    <row r="350" spans="2:5" s="5" customFormat="1" ht="12.75">
      <c r="B350" s="27"/>
      <c r="E350" s="6"/>
    </row>
    <row r="351" spans="2:5" s="5" customFormat="1" ht="12.75">
      <c r="B351" s="27"/>
      <c r="E351" s="6"/>
    </row>
    <row r="352" spans="2:5" s="5" customFormat="1" ht="12.75">
      <c r="B352" s="27"/>
      <c r="E352" s="6"/>
    </row>
    <row r="353" spans="2:5" s="5" customFormat="1" ht="12.75">
      <c r="B353" s="27"/>
      <c r="E353" s="6"/>
    </row>
    <row r="354" spans="2:5" s="5" customFormat="1" ht="12.75">
      <c r="B354" s="27"/>
      <c r="E354" s="6"/>
    </row>
    <row r="355" spans="2:5" s="5" customFormat="1" ht="12.75">
      <c r="B355" s="27"/>
      <c r="E355" s="6"/>
    </row>
    <row r="356" spans="2:5" s="5" customFormat="1" ht="12.75">
      <c r="B356" s="27"/>
      <c r="E356" s="6"/>
    </row>
    <row r="357" spans="2:5" s="5" customFormat="1" ht="12.75">
      <c r="B357" s="27"/>
      <c r="E357" s="6"/>
    </row>
    <row r="358" spans="2:5" s="5" customFormat="1" ht="12.75">
      <c r="B358" s="27"/>
      <c r="E358" s="6"/>
    </row>
    <row r="359" spans="2:5" s="5" customFormat="1" ht="12.75">
      <c r="B359" s="27"/>
      <c r="E359" s="6"/>
    </row>
    <row r="360" spans="2:5" s="5" customFormat="1" ht="12.75">
      <c r="B360" s="27"/>
      <c r="E360" s="6"/>
    </row>
    <row r="361" spans="2:5" s="5" customFormat="1" ht="12.75">
      <c r="B361" s="27"/>
      <c r="E361" s="6"/>
    </row>
    <row r="362" spans="2:5" s="5" customFormat="1" ht="12.75">
      <c r="B362" s="27"/>
      <c r="E362" s="6"/>
    </row>
    <row r="363" spans="2:5" s="5" customFormat="1" ht="12.75">
      <c r="B363" s="27"/>
      <c r="E363" s="6"/>
    </row>
    <row r="364" spans="2:5" s="5" customFormat="1" ht="12.75">
      <c r="B364" s="27"/>
      <c r="E364" s="6"/>
    </row>
    <row r="365" spans="2:5" s="5" customFormat="1" ht="12.75">
      <c r="B365" s="27"/>
      <c r="E365" s="6"/>
    </row>
    <row r="366" spans="2:5" s="5" customFormat="1" ht="12.75">
      <c r="B366" s="27"/>
      <c r="E366" s="6"/>
    </row>
    <row r="367" spans="2:5" s="5" customFormat="1" ht="12.75">
      <c r="B367" s="27"/>
      <c r="E367" s="6"/>
    </row>
    <row r="368" spans="2:5" s="5" customFormat="1" ht="12.75">
      <c r="B368" s="27"/>
      <c r="E368" s="6"/>
    </row>
    <row r="369" spans="2:5" s="5" customFormat="1" ht="12.75">
      <c r="B369" s="27"/>
      <c r="E369" s="6"/>
    </row>
    <row r="370" spans="2:5" s="5" customFormat="1" ht="12.75">
      <c r="B370" s="27"/>
      <c r="E370" s="6"/>
    </row>
    <row r="371" spans="2:5" s="5" customFormat="1" ht="12.75">
      <c r="B371" s="27"/>
      <c r="E371" s="6"/>
    </row>
    <row r="372" spans="2:5" s="5" customFormat="1" ht="12.75">
      <c r="B372" s="27"/>
      <c r="E372" s="6"/>
    </row>
    <row r="373" spans="2:5" s="5" customFormat="1" ht="12.75">
      <c r="B373" s="27"/>
      <c r="E373" s="6"/>
    </row>
    <row r="374" spans="2:5" s="5" customFormat="1" ht="12.75">
      <c r="B374" s="27"/>
      <c r="E374" s="6"/>
    </row>
    <row r="375" spans="2:5" s="5" customFormat="1" ht="12.75">
      <c r="B375" s="27"/>
      <c r="E375" s="6"/>
    </row>
    <row r="376" spans="2:5" s="5" customFormat="1" ht="12.75">
      <c r="B376" s="27"/>
      <c r="E376" s="6"/>
    </row>
    <row r="377" spans="2:5" s="5" customFormat="1" ht="12.75">
      <c r="B377" s="27"/>
      <c r="E377" s="6"/>
    </row>
    <row r="378" spans="2:5" s="5" customFormat="1" ht="12.75">
      <c r="B378" s="27"/>
      <c r="E378" s="6"/>
    </row>
    <row r="379" spans="2:5" s="5" customFormat="1" ht="12.75">
      <c r="B379" s="27"/>
      <c r="E379" s="6"/>
    </row>
    <row r="380" spans="2:5" s="5" customFormat="1" ht="12.75">
      <c r="B380" s="27"/>
      <c r="E380" s="6"/>
    </row>
    <row r="381" spans="2:5" s="5" customFormat="1" ht="12.75">
      <c r="B381" s="27"/>
      <c r="E381" s="6"/>
    </row>
  </sheetData>
  <sheetProtection/>
  <mergeCells count="4">
    <mergeCell ref="A1:H1"/>
    <mergeCell ref="A2:H2"/>
    <mergeCell ref="A3:C3"/>
    <mergeCell ref="A4:C4"/>
  </mergeCells>
  <printOptions horizontalCentered="1"/>
  <pageMargins left="0.1968503937007874" right="0.2362204724409449" top="0.6299212598425197" bottom="0.6299212598425197" header="0.5118110236220472" footer="0.5118110236220472"/>
  <pageSetup firstPageNumber="640" useFirstPageNumber="1" horizontalDpi="600" verticalDpi="600" orientation="portrait" paperSize="9" scale="85" r:id="rId1"/>
  <headerFooter alignWithMargins="0">
    <oddFooter>&amp;C&amp;P</oddFooter>
  </headerFooter>
  <ignoredErrors>
    <ignoredError sqref="F34:F36 F38:F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177" customWidth="1"/>
    <col min="2" max="2" width="5.28125" style="184" customWidth="1"/>
    <col min="3" max="3" width="44.8515625" style="0" customWidth="1"/>
    <col min="4" max="4" width="13.00390625" style="0" customWidth="1"/>
    <col min="5" max="5" width="14.00390625" style="0" customWidth="1"/>
    <col min="6" max="6" width="12.140625" style="0" customWidth="1"/>
    <col min="7" max="8" width="8.00390625" style="0" customWidth="1"/>
  </cols>
  <sheetData>
    <row r="1" spans="1:8" s="5" customFormat="1" ht="28.5" customHeight="1">
      <c r="A1" s="245" t="s">
        <v>96</v>
      </c>
      <c r="B1" s="246"/>
      <c r="C1" s="246"/>
      <c r="D1" s="246"/>
      <c r="E1" s="246"/>
      <c r="F1" s="246"/>
      <c r="G1" s="246"/>
      <c r="H1" s="246"/>
    </row>
    <row r="2" spans="1:8" s="5" customFormat="1" ht="28.5" customHeight="1">
      <c r="A2" s="238" t="s">
        <v>140</v>
      </c>
      <c r="B2" s="238"/>
      <c r="C2" s="238"/>
      <c r="D2" s="162" t="s">
        <v>152</v>
      </c>
      <c r="E2" s="162" t="s">
        <v>137</v>
      </c>
      <c r="F2" s="162" t="s">
        <v>153</v>
      </c>
      <c r="G2" s="167" t="s">
        <v>136</v>
      </c>
      <c r="H2" s="167" t="s">
        <v>136</v>
      </c>
    </row>
    <row r="3" spans="1:8" s="5" customFormat="1" ht="11.25" customHeight="1">
      <c r="A3" s="233">
        <v>1</v>
      </c>
      <c r="B3" s="233"/>
      <c r="C3" s="233"/>
      <c r="D3" s="164">
        <v>2</v>
      </c>
      <c r="E3" s="164">
        <v>3</v>
      </c>
      <c r="F3" s="164">
        <v>4</v>
      </c>
      <c r="G3" s="168" t="s">
        <v>141</v>
      </c>
      <c r="H3" s="168" t="s">
        <v>142</v>
      </c>
    </row>
    <row r="4" spans="1:8" s="5" customFormat="1" ht="24.75" customHeight="1">
      <c r="A4" s="172">
        <v>3</v>
      </c>
      <c r="B4" s="102"/>
      <c r="C4" s="108" t="s">
        <v>82</v>
      </c>
      <c r="D4" s="3">
        <f>D5+D13+D38+D43+D48</f>
        <v>12405107</v>
      </c>
      <c r="E4" s="3">
        <f>E5+E13+E38+E43+E48</f>
        <v>22311500</v>
      </c>
      <c r="F4" s="3">
        <f>F5+F13+F38+F43+F48</f>
        <v>7584750</v>
      </c>
      <c r="G4" s="85">
        <f aca="true" t="shared" si="0" ref="G4:G20">F4/D4*100</f>
        <v>61.14215701646104</v>
      </c>
      <c r="H4" s="79">
        <f>F4/E4*100</f>
        <v>33.99480088743473</v>
      </c>
    </row>
    <row r="5" spans="1:8" s="5" customFormat="1" ht="14.25" customHeight="1">
      <c r="A5" s="107">
        <v>31</v>
      </c>
      <c r="B5" s="174"/>
      <c r="C5" s="44" t="s">
        <v>47</v>
      </c>
      <c r="D5" s="3">
        <f>D6+D8+D10</f>
        <v>2488299</v>
      </c>
      <c r="E5" s="3">
        <f>E6+E8+E10</f>
        <v>9098500</v>
      </c>
      <c r="F5" s="3">
        <f>F6+F8+F10</f>
        <v>2362462</v>
      </c>
      <c r="G5" s="85">
        <f t="shared" si="0"/>
        <v>94.94285051756239</v>
      </c>
      <c r="H5" s="79">
        <f aca="true" t="shared" si="1" ref="H5:H63">F5/E5*100</f>
        <v>25.965400890256635</v>
      </c>
    </row>
    <row r="6" spans="1:8" s="47" customFormat="1" ht="14.25" customHeight="1">
      <c r="A6" s="107">
        <v>311</v>
      </c>
      <c r="B6" s="174"/>
      <c r="C6" s="44" t="s">
        <v>126</v>
      </c>
      <c r="D6" s="52">
        <f>D7</f>
        <v>2064172</v>
      </c>
      <c r="E6" s="52">
        <f>E7</f>
        <v>7550000</v>
      </c>
      <c r="F6" s="52">
        <f>F7</f>
        <v>2013743</v>
      </c>
      <c r="G6" s="85">
        <f t="shared" si="0"/>
        <v>97.55693808461699</v>
      </c>
      <c r="H6" s="79">
        <f t="shared" si="1"/>
        <v>26.672092715231788</v>
      </c>
    </row>
    <row r="7" spans="1:8" s="53" customFormat="1" ht="14.25" customHeight="1">
      <c r="A7" s="175"/>
      <c r="B7" s="176">
        <v>3111</v>
      </c>
      <c r="C7" s="45" t="s">
        <v>49</v>
      </c>
      <c r="D7" s="51">
        <v>2064172</v>
      </c>
      <c r="E7" s="187">
        <f>'posebni dio'!C12+'posebni dio'!C83+'posebni dio'!C97+'posebni dio'!C169</f>
        <v>7550000</v>
      </c>
      <c r="F7" s="51">
        <f>'posebni dio'!D12+'posebni dio'!D83+'posebni dio'!D97+'posebni dio'!D169</f>
        <v>2013743</v>
      </c>
      <c r="G7" s="125">
        <f t="shared" si="0"/>
        <v>97.55693808461699</v>
      </c>
      <c r="H7" s="192">
        <f t="shared" si="1"/>
        <v>26.672092715231788</v>
      </c>
    </row>
    <row r="8" spans="1:8" s="47" customFormat="1" ht="14.25" customHeight="1">
      <c r="A8" s="107">
        <v>312</v>
      </c>
      <c r="B8" s="174"/>
      <c r="C8" s="44" t="s">
        <v>50</v>
      </c>
      <c r="D8" s="52">
        <f>D9</f>
        <v>77264</v>
      </c>
      <c r="E8" s="52">
        <f>E9</f>
        <v>304500</v>
      </c>
      <c r="F8" s="52">
        <f>F9</f>
        <v>2138</v>
      </c>
      <c r="G8" s="85">
        <f t="shared" si="0"/>
        <v>2.767136053013046</v>
      </c>
      <c r="H8" s="79">
        <f t="shared" si="1"/>
        <v>0.7021346469622332</v>
      </c>
    </row>
    <row r="9" spans="1:8" s="53" customFormat="1" ht="14.25" customHeight="1">
      <c r="A9" s="175"/>
      <c r="B9" s="176">
        <v>3121</v>
      </c>
      <c r="C9" s="45" t="s">
        <v>50</v>
      </c>
      <c r="D9" s="59">
        <v>77264</v>
      </c>
      <c r="E9" s="187">
        <f>'posebni dio'!C14+'posebni dio'!C14+'posebni dio'!C99+'posebni dio'!C171</f>
        <v>304500</v>
      </c>
      <c r="F9" s="51">
        <f>'posebni dio'!D14+'posebni dio'!D14+'posebni dio'!D99+'posebni dio'!D171</f>
        <v>2138</v>
      </c>
      <c r="G9" s="125">
        <f t="shared" si="0"/>
        <v>2.767136053013046</v>
      </c>
      <c r="H9" s="192">
        <f t="shared" si="1"/>
        <v>0.7021346469622332</v>
      </c>
    </row>
    <row r="10" spans="1:8" s="47" customFormat="1" ht="14.25" customHeight="1">
      <c r="A10" s="107">
        <v>313</v>
      </c>
      <c r="B10" s="174"/>
      <c r="C10" s="44" t="s">
        <v>51</v>
      </c>
      <c r="D10" s="151">
        <f>D11+D12</f>
        <v>346863</v>
      </c>
      <c r="E10" s="52">
        <f>E11+E12</f>
        <v>1244000</v>
      </c>
      <c r="F10" s="52">
        <f>F11+F12</f>
        <v>346581</v>
      </c>
      <c r="G10" s="85">
        <f t="shared" si="0"/>
        <v>99.91869989015836</v>
      </c>
      <c r="H10" s="79">
        <f t="shared" si="1"/>
        <v>27.860209003215434</v>
      </c>
    </row>
    <row r="11" spans="1:8" s="5" customFormat="1" ht="14.25" customHeight="1">
      <c r="A11" s="177"/>
      <c r="B11" s="176">
        <v>3132</v>
      </c>
      <c r="C11" s="45" t="s">
        <v>108</v>
      </c>
      <c r="D11" s="59">
        <v>310548</v>
      </c>
      <c r="E11" s="187">
        <f>'posebni dio'!C16+'posebni dio'!C87+'posebni dio'!C101+'posebni dio'!C173</f>
        <v>1091000</v>
      </c>
      <c r="F11" s="51">
        <f>'posebni dio'!D16+'posebni dio'!D87+'posebni dio'!D101+'posebni dio'!D173</f>
        <v>312326</v>
      </c>
      <c r="G11" s="125">
        <f t="shared" si="0"/>
        <v>100.57253629068614</v>
      </c>
      <c r="H11" s="192">
        <f t="shared" si="1"/>
        <v>28.62749770852429</v>
      </c>
    </row>
    <row r="12" spans="1:8" s="5" customFormat="1" ht="14.25" customHeight="1">
      <c r="A12" s="177"/>
      <c r="B12" s="176">
        <v>3133</v>
      </c>
      <c r="C12" s="45" t="s">
        <v>109</v>
      </c>
      <c r="D12" s="59">
        <v>36315</v>
      </c>
      <c r="E12" s="187">
        <f>'posebni dio'!C17+'posebni dio'!C88+'posebni dio'!C102+'posebni dio'!C174</f>
        <v>153000</v>
      </c>
      <c r="F12" s="51">
        <f>'posebni dio'!D17+'posebni dio'!D88+'posebni dio'!D102+'posebni dio'!D174</f>
        <v>34255</v>
      </c>
      <c r="G12" s="125">
        <f t="shared" si="0"/>
        <v>94.32741291477352</v>
      </c>
      <c r="H12" s="192">
        <f t="shared" si="1"/>
        <v>22.38888888888889</v>
      </c>
    </row>
    <row r="13" spans="1:8" s="5" customFormat="1" ht="14.25" customHeight="1">
      <c r="A13" s="173">
        <v>32</v>
      </c>
      <c r="B13" s="104"/>
      <c r="C13" s="18" t="s">
        <v>3</v>
      </c>
      <c r="D13" s="152">
        <f>D14+D18+D22+D31+D33</f>
        <v>1371537</v>
      </c>
      <c r="E13" s="3">
        <f>E14+E18+E22+E31+E33</f>
        <v>4135000</v>
      </c>
      <c r="F13" s="3">
        <f>F14+F18+F22+F31+F33</f>
        <v>1258635</v>
      </c>
      <c r="G13" s="85">
        <f t="shared" si="0"/>
        <v>91.76821332563394</v>
      </c>
      <c r="H13" s="79">
        <f t="shared" si="1"/>
        <v>30.438573155985488</v>
      </c>
    </row>
    <row r="14" spans="1:8" s="47" customFormat="1" ht="14.25" customHeight="1">
      <c r="A14" s="107">
        <v>321</v>
      </c>
      <c r="B14" s="174"/>
      <c r="C14" s="50" t="s">
        <v>7</v>
      </c>
      <c r="D14" s="151">
        <f>D15+D16+D17</f>
        <v>133259</v>
      </c>
      <c r="E14" s="52">
        <f>E15+E16+E17</f>
        <v>550000</v>
      </c>
      <c r="F14" s="52">
        <f>F15+F16+F17</f>
        <v>192078</v>
      </c>
      <c r="G14" s="85">
        <f t="shared" si="0"/>
        <v>144.13885741300777</v>
      </c>
      <c r="H14" s="79">
        <f t="shared" si="1"/>
        <v>34.923272727272725</v>
      </c>
    </row>
    <row r="15" spans="1:8" s="53" customFormat="1" ht="14.25" customHeight="1">
      <c r="A15" s="175"/>
      <c r="B15" s="176">
        <v>3211</v>
      </c>
      <c r="C15" s="46" t="s">
        <v>52</v>
      </c>
      <c r="D15" s="59">
        <v>66495</v>
      </c>
      <c r="E15" s="187">
        <f>'posebni dio'!C20+'posebni dio'!C105</f>
        <v>300000</v>
      </c>
      <c r="F15" s="51">
        <f>'posebni dio'!D20+'posebni dio'!D105</f>
        <v>103051</v>
      </c>
      <c r="G15" s="125">
        <f t="shared" si="0"/>
        <v>154.97556207233626</v>
      </c>
      <c r="H15" s="192">
        <f t="shared" si="1"/>
        <v>34.35033333333333</v>
      </c>
    </row>
    <row r="16" spans="1:8" s="53" customFormat="1" ht="14.25" customHeight="1">
      <c r="A16" s="175"/>
      <c r="B16" s="176">
        <v>3212</v>
      </c>
      <c r="C16" s="46" t="s">
        <v>53</v>
      </c>
      <c r="D16" s="59">
        <v>62937</v>
      </c>
      <c r="E16" s="187">
        <f>'posebni dio'!C21+'posebni dio'!C106+'posebni dio'!C177</f>
        <v>150000</v>
      </c>
      <c r="F16" s="51">
        <f>'posebni dio'!D21+'posebni dio'!D106+'posebni dio'!D177</f>
        <v>65124</v>
      </c>
      <c r="G16" s="125">
        <f t="shared" si="0"/>
        <v>103.47490347490347</v>
      </c>
      <c r="H16" s="192">
        <f t="shared" si="1"/>
        <v>43.416</v>
      </c>
    </row>
    <row r="17" spans="1:8" s="53" customFormat="1" ht="14.25" customHeight="1">
      <c r="A17" s="175"/>
      <c r="B17" s="178" t="s">
        <v>5</v>
      </c>
      <c r="C17" s="46" t="s">
        <v>6</v>
      </c>
      <c r="D17" s="59">
        <v>3827</v>
      </c>
      <c r="E17" s="187">
        <f>'posebni dio'!C22+'posebni dio'!C107+'posebni dio'!C178</f>
        <v>100000</v>
      </c>
      <c r="F17" s="51">
        <f>'posebni dio'!D22+'posebni dio'!D107+'posebni dio'!D178</f>
        <v>23903</v>
      </c>
      <c r="G17" s="125">
        <f t="shared" si="0"/>
        <v>624.5884504834073</v>
      </c>
      <c r="H17" s="192">
        <f t="shared" si="1"/>
        <v>23.903</v>
      </c>
    </row>
    <row r="18" spans="1:8" s="47" customFormat="1" ht="14.25" customHeight="1">
      <c r="A18" s="107">
        <v>322</v>
      </c>
      <c r="B18" s="179"/>
      <c r="C18" s="123" t="s">
        <v>54</v>
      </c>
      <c r="D18" s="151">
        <f>SUM(D19:D21)</f>
        <v>144074</v>
      </c>
      <c r="E18" s="52">
        <f>SUM(E19:E21)</f>
        <v>315000</v>
      </c>
      <c r="F18" s="52">
        <f>SUM(F19:F21)</f>
        <v>215946</v>
      </c>
      <c r="G18" s="85">
        <f t="shared" si="0"/>
        <v>149.8854755195247</v>
      </c>
      <c r="H18" s="79">
        <f t="shared" si="1"/>
        <v>68.55428571428571</v>
      </c>
    </row>
    <row r="19" spans="1:8" s="53" customFormat="1" ht="14.25" customHeight="1">
      <c r="A19" s="175"/>
      <c r="B19" s="178">
        <v>3221</v>
      </c>
      <c r="C19" s="45" t="s">
        <v>55</v>
      </c>
      <c r="D19" s="59">
        <v>49811</v>
      </c>
      <c r="E19" s="187">
        <f>'posebni dio'!C24+'posebni dio'!C109</f>
        <v>120000</v>
      </c>
      <c r="F19" s="51">
        <f>'posebni dio'!D24+'posebni dio'!D109</f>
        <v>44882</v>
      </c>
      <c r="G19" s="125">
        <f t="shared" si="0"/>
        <v>90.10459537050049</v>
      </c>
      <c r="H19" s="192">
        <f t="shared" si="1"/>
        <v>37.401666666666664</v>
      </c>
    </row>
    <row r="20" spans="1:8" s="53" customFormat="1" ht="14.25" customHeight="1">
      <c r="A20" s="175"/>
      <c r="B20" s="178">
        <v>3223</v>
      </c>
      <c r="C20" s="45" t="s">
        <v>56</v>
      </c>
      <c r="D20" s="59">
        <v>94263</v>
      </c>
      <c r="E20" s="187">
        <f>'posebni dio'!C25+'posebni dio'!C110</f>
        <v>180000</v>
      </c>
      <c r="F20" s="51">
        <f>'posebni dio'!D25+'posebni dio'!D110</f>
        <v>170955</v>
      </c>
      <c r="G20" s="125">
        <f t="shared" si="0"/>
        <v>181.35960026733713</v>
      </c>
      <c r="H20" s="192">
        <f t="shared" si="1"/>
        <v>94.975</v>
      </c>
    </row>
    <row r="21" spans="1:8" s="53" customFormat="1" ht="14.25" customHeight="1">
      <c r="A21" s="175"/>
      <c r="B21" s="178" t="s">
        <v>8</v>
      </c>
      <c r="C21" s="76" t="s">
        <v>9</v>
      </c>
      <c r="D21" s="155">
        <v>0</v>
      </c>
      <c r="E21" s="194">
        <f>'posebni dio'!C26+'posebni dio'!C111</f>
        <v>15000</v>
      </c>
      <c r="F21" s="59">
        <f>'posebni dio'!D26+'posebni dio'!D111</f>
        <v>109</v>
      </c>
      <c r="G21" s="193" t="s">
        <v>139</v>
      </c>
      <c r="H21" s="192">
        <f t="shared" si="1"/>
        <v>0.7266666666666667</v>
      </c>
    </row>
    <row r="22" spans="1:8" s="47" customFormat="1" ht="14.25" customHeight="1">
      <c r="A22" s="107">
        <v>323</v>
      </c>
      <c r="B22" s="180"/>
      <c r="C22" s="123" t="s">
        <v>10</v>
      </c>
      <c r="D22" s="151">
        <f>SUM(D23:D30)</f>
        <v>1034053</v>
      </c>
      <c r="E22" s="52">
        <f>SUM(E23:E30)</f>
        <v>2990000</v>
      </c>
      <c r="F22" s="52">
        <f>SUM(F23:F30)</f>
        <v>665024</v>
      </c>
      <c r="G22" s="85">
        <f aca="true" t="shared" si="2" ref="G22:G33">F22/D22*100</f>
        <v>64.31237083592427</v>
      </c>
      <c r="H22" s="79">
        <f t="shared" si="1"/>
        <v>22.24160535117057</v>
      </c>
    </row>
    <row r="23" spans="1:8" s="53" customFormat="1" ht="14.25" customHeight="1">
      <c r="A23" s="175"/>
      <c r="B23" s="176">
        <v>3231</v>
      </c>
      <c r="C23" s="45" t="s">
        <v>57</v>
      </c>
      <c r="D23" s="59">
        <v>53209</v>
      </c>
      <c r="E23" s="187">
        <f>'posebni dio'!C28+'posebni dio'!C113</f>
        <v>130000</v>
      </c>
      <c r="F23" s="51">
        <f>'posebni dio'!D28+'posebni dio'!D113</f>
        <v>59595</v>
      </c>
      <c r="G23" s="125">
        <f t="shared" si="2"/>
        <v>112.00172903080305</v>
      </c>
      <c r="H23" s="192">
        <f t="shared" si="1"/>
        <v>45.84230769230769</v>
      </c>
    </row>
    <row r="24" spans="1:8" s="53" customFormat="1" ht="14.25" customHeight="1">
      <c r="A24" s="175"/>
      <c r="B24" s="176">
        <v>3232</v>
      </c>
      <c r="C24" s="76" t="s">
        <v>11</v>
      </c>
      <c r="D24" s="155">
        <v>117811</v>
      </c>
      <c r="E24" s="187">
        <f>'posebni dio'!C29+'posebni dio'!C114</f>
        <v>1500000</v>
      </c>
      <c r="F24" s="51">
        <f>'posebni dio'!D29+'posebni dio'!D114</f>
        <v>7044</v>
      </c>
      <c r="G24" s="125">
        <f t="shared" si="2"/>
        <v>5.979068168507185</v>
      </c>
      <c r="H24" s="192">
        <f t="shared" si="1"/>
        <v>0.46959999999999996</v>
      </c>
    </row>
    <row r="25" spans="1:8" s="53" customFormat="1" ht="14.25" customHeight="1">
      <c r="A25" s="175"/>
      <c r="B25" s="176">
        <v>3233</v>
      </c>
      <c r="C25" s="45" t="s">
        <v>106</v>
      </c>
      <c r="D25" s="59">
        <v>3962</v>
      </c>
      <c r="E25" s="187">
        <f>'posebni dio'!C30+'posebni dio'!C115</f>
        <v>50000</v>
      </c>
      <c r="F25" s="51">
        <f>'posebni dio'!D30+'posebni dio'!D115</f>
        <v>4420</v>
      </c>
      <c r="G25" s="125">
        <f t="shared" si="2"/>
        <v>111.5598182735992</v>
      </c>
      <c r="H25" s="192">
        <f t="shared" si="1"/>
        <v>8.84</v>
      </c>
    </row>
    <row r="26" spans="1:8" s="53" customFormat="1" ht="14.25" customHeight="1">
      <c r="A26" s="175"/>
      <c r="B26" s="176">
        <v>3234</v>
      </c>
      <c r="C26" s="45" t="s">
        <v>58</v>
      </c>
      <c r="D26" s="59">
        <v>269337</v>
      </c>
      <c r="E26" s="187">
        <f>'posebni dio'!C31+'posebni dio'!C116</f>
        <v>300000</v>
      </c>
      <c r="F26" s="51">
        <f>'posebni dio'!D31+'posebni dio'!D116</f>
        <v>275585</v>
      </c>
      <c r="G26" s="125">
        <f t="shared" si="2"/>
        <v>102.31977039916535</v>
      </c>
      <c r="H26" s="192">
        <f t="shared" si="1"/>
        <v>91.86166666666666</v>
      </c>
    </row>
    <row r="27" spans="1:8" s="53" customFormat="1" ht="14.25" customHeight="1">
      <c r="A27" s="175"/>
      <c r="B27" s="176">
        <v>3235</v>
      </c>
      <c r="C27" s="46" t="s">
        <v>59</v>
      </c>
      <c r="D27" s="59">
        <v>2240</v>
      </c>
      <c r="E27" s="187">
        <f>'posebni dio'!C32+'posebni dio'!C117</f>
        <v>50000</v>
      </c>
      <c r="F27" s="51">
        <f>'posebni dio'!D32+'posebni dio'!D117</f>
        <v>1950</v>
      </c>
      <c r="G27" s="125">
        <f t="shared" si="2"/>
        <v>87.05357142857143</v>
      </c>
      <c r="H27" s="192">
        <f t="shared" si="1"/>
        <v>3.9</v>
      </c>
    </row>
    <row r="28" spans="1:8" s="53" customFormat="1" ht="14.25" customHeight="1">
      <c r="A28" s="175"/>
      <c r="B28" s="176">
        <v>3237</v>
      </c>
      <c r="C28" s="76" t="s">
        <v>12</v>
      </c>
      <c r="D28" s="155">
        <v>430935</v>
      </c>
      <c r="E28" s="187">
        <f>'posebni dio'!C33+'posebni dio'!C118</f>
        <v>600000</v>
      </c>
      <c r="F28" s="51">
        <f>'posebni dio'!D33+'posebni dio'!D118</f>
        <v>171630</v>
      </c>
      <c r="G28" s="125">
        <f t="shared" si="2"/>
        <v>39.827352152876884</v>
      </c>
      <c r="H28" s="192">
        <f t="shared" si="1"/>
        <v>28.605000000000004</v>
      </c>
    </row>
    <row r="29" spans="1:8" s="53" customFormat="1" ht="14.25" customHeight="1">
      <c r="A29" s="175"/>
      <c r="B29" s="176">
        <v>3238</v>
      </c>
      <c r="C29" s="45" t="s">
        <v>13</v>
      </c>
      <c r="D29" s="59">
        <v>76803</v>
      </c>
      <c r="E29" s="187">
        <f>'posebni dio'!C34+'posebni dio'!C119+'posebni dio'!C180</f>
        <v>180000</v>
      </c>
      <c r="F29" s="51">
        <f>'posebni dio'!D34+'posebni dio'!D119+'posebni dio'!D180</f>
        <v>69225</v>
      </c>
      <c r="G29" s="125">
        <f t="shared" si="2"/>
        <v>90.13319792195618</v>
      </c>
      <c r="H29" s="192">
        <f t="shared" si="1"/>
        <v>38.458333333333336</v>
      </c>
    </row>
    <row r="30" spans="1:8" s="53" customFormat="1" ht="14.25" customHeight="1">
      <c r="A30" s="175"/>
      <c r="B30" s="176">
        <v>3239</v>
      </c>
      <c r="C30" s="45" t="s">
        <v>60</v>
      </c>
      <c r="D30" s="59">
        <v>79756</v>
      </c>
      <c r="E30" s="187">
        <f>'posebni dio'!C35+'posebni dio'!C120</f>
        <v>180000</v>
      </c>
      <c r="F30" s="51">
        <f>'posebni dio'!D35+'posebni dio'!D120</f>
        <v>75575</v>
      </c>
      <c r="G30" s="125">
        <f t="shared" si="2"/>
        <v>94.75776117157329</v>
      </c>
      <c r="H30" s="192">
        <f t="shared" si="1"/>
        <v>41.986111111111114</v>
      </c>
    </row>
    <row r="31" spans="1:8" s="47" customFormat="1" ht="14.25" customHeight="1" hidden="1">
      <c r="A31" s="107">
        <v>324</v>
      </c>
      <c r="B31" s="174"/>
      <c r="C31" s="131" t="s">
        <v>135</v>
      </c>
      <c r="D31" s="151">
        <f>D32</f>
        <v>0</v>
      </c>
      <c r="E31" s="52">
        <f>E32</f>
        <v>0</v>
      </c>
      <c r="F31" s="52">
        <f>F32</f>
        <v>0</v>
      </c>
      <c r="G31" s="85" t="e">
        <f t="shared" si="2"/>
        <v>#DIV/0!</v>
      </c>
      <c r="H31" s="150" t="e">
        <f t="shared" si="1"/>
        <v>#DIV/0!</v>
      </c>
    </row>
    <row r="32" spans="1:8" s="53" customFormat="1" ht="14.25" customHeight="1" hidden="1">
      <c r="A32" s="175"/>
      <c r="B32" s="176">
        <v>3241</v>
      </c>
      <c r="C32" s="130" t="s">
        <v>135</v>
      </c>
      <c r="D32" s="156">
        <v>0</v>
      </c>
      <c r="E32" s="51">
        <f>'posebni dio'!C37</f>
        <v>0</v>
      </c>
      <c r="F32" s="51">
        <f>'posebni dio'!D37</f>
        <v>0</v>
      </c>
      <c r="G32" s="125" t="e">
        <f t="shared" si="2"/>
        <v>#DIV/0!</v>
      </c>
      <c r="H32" s="80" t="e">
        <f t="shared" si="1"/>
        <v>#DIV/0!</v>
      </c>
    </row>
    <row r="33" spans="1:8" s="47" customFormat="1" ht="14.25" customHeight="1">
      <c r="A33" s="107">
        <v>329</v>
      </c>
      <c r="B33" s="174"/>
      <c r="C33" s="44" t="s">
        <v>61</v>
      </c>
      <c r="D33" s="151">
        <f>SUM(D34:D37)</f>
        <v>60151</v>
      </c>
      <c r="E33" s="52">
        <f>SUM(E34:E37)</f>
        <v>280000</v>
      </c>
      <c r="F33" s="52">
        <f>SUM(F34:F37)</f>
        <v>185587</v>
      </c>
      <c r="G33" s="85">
        <f t="shared" si="2"/>
        <v>308.5351864474406</v>
      </c>
      <c r="H33" s="79">
        <f t="shared" si="1"/>
        <v>66.28107142857142</v>
      </c>
    </row>
    <row r="34" spans="1:8" s="5" customFormat="1" ht="14.25" customHeight="1">
      <c r="A34" s="177"/>
      <c r="B34" s="181">
        <v>3292</v>
      </c>
      <c r="C34" s="48" t="s">
        <v>62</v>
      </c>
      <c r="D34" s="157">
        <v>0</v>
      </c>
      <c r="E34" s="190">
        <f>'posebni dio'!C39+'posebni dio'!C122+'posebni dio'!C182</f>
        <v>30000</v>
      </c>
      <c r="F34" s="6">
        <f>'posebni dio'!D39+'posebni dio'!D122+'posebni dio'!D182</f>
        <v>227</v>
      </c>
      <c r="G34" s="193" t="s">
        <v>139</v>
      </c>
      <c r="H34" s="192">
        <f t="shared" si="1"/>
        <v>0.7566666666666667</v>
      </c>
    </row>
    <row r="35" spans="1:8" s="5" customFormat="1" ht="14.25" customHeight="1">
      <c r="A35" s="177"/>
      <c r="B35" s="181">
        <v>3293</v>
      </c>
      <c r="C35" s="48" t="s">
        <v>63</v>
      </c>
      <c r="D35" s="157">
        <v>17444</v>
      </c>
      <c r="E35" s="190">
        <f>'posebni dio'!C40+'posebni dio'!C123</f>
        <v>50000</v>
      </c>
      <c r="F35" s="6">
        <f>'posebni dio'!D40+'posebni dio'!D123</f>
        <v>33166</v>
      </c>
      <c r="G35" s="125">
        <f aca="true" t="shared" si="3" ref="G35:G40">F35/D35*100</f>
        <v>190.12841091492777</v>
      </c>
      <c r="H35" s="192">
        <f t="shared" si="1"/>
        <v>66.33200000000001</v>
      </c>
    </row>
    <row r="36" spans="1:8" s="5" customFormat="1" ht="14.25" customHeight="1">
      <c r="A36" s="177"/>
      <c r="B36" s="181">
        <v>3294</v>
      </c>
      <c r="C36" s="48" t="s">
        <v>112</v>
      </c>
      <c r="D36" s="157">
        <v>200</v>
      </c>
      <c r="E36" s="190">
        <f>'posebni dio'!C41+'posebni dio'!C124</f>
        <v>100000</v>
      </c>
      <c r="F36" s="6">
        <f>'posebni dio'!D41+'posebni dio'!D124</f>
        <v>136621</v>
      </c>
      <c r="G36" s="193" t="s">
        <v>139</v>
      </c>
      <c r="H36" s="192">
        <f t="shared" si="1"/>
        <v>136.62099999999998</v>
      </c>
    </row>
    <row r="37" spans="1:8" s="5" customFormat="1" ht="14.25" customHeight="1">
      <c r="A37" s="177"/>
      <c r="B37" s="181">
        <v>3295</v>
      </c>
      <c r="C37" s="48" t="s">
        <v>111</v>
      </c>
      <c r="D37" s="157">
        <v>42507</v>
      </c>
      <c r="E37" s="190">
        <f>'posebni dio'!C42+'posebni dio'!C125</f>
        <v>100000</v>
      </c>
      <c r="F37" s="6">
        <f>'posebni dio'!D42+'posebni dio'!D125</f>
        <v>15573</v>
      </c>
      <c r="G37" s="125">
        <f t="shared" si="3"/>
        <v>36.636318723974874</v>
      </c>
      <c r="H37" s="192">
        <f t="shared" si="1"/>
        <v>15.573</v>
      </c>
    </row>
    <row r="38" spans="1:8" s="5" customFormat="1" ht="14.25" customHeight="1">
      <c r="A38" s="173">
        <v>34</v>
      </c>
      <c r="B38" s="182"/>
      <c r="C38" s="18" t="s">
        <v>14</v>
      </c>
      <c r="D38" s="152">
        <f>D39</f>
        <v>10396</v>
      </c>
      <c r="E38" s="3">
        <f>E39</f>
        <v>55000</v>
      </c>
      <c r="F38" s="3">
        <f>F39</f>
        <v>6982</v>
      </c>
      <c r="G38" s="85">
        <f t="shared" si="3"/>
        <v>67.16044632550981</v>
      </c>
      <c r="H38" s="79">
        <f t="shared" si="1"/>
        <v>12.694545454545455</v>
      </c>
    </row>
    <row r="39" spans="1:8" s="47" customFormat="1" ht="14.25" customHeight="1">
      <c r="A39" s="107">
        <v>343</v>
      </c>
      <c r="B39" s="174"/>
      <c r="C39" s="44" t="s">
        <v>66</v>
      </c>
      <c r="D39" s="151">
        <f>SUM(D40:D42)</f>
        <v>10396</v>
      </c>
      <c r="E39" s="52">
        <f>SUM(E40:E42)</f>
        <v>55000</v>
      </c>
      <c r="F39" s="52">
        <f>SUM(F40:F42)</f>
        <v>6982</v>
      </c>
      <c r="G39" s="85">
        <f t="shared" si="3"/>
        <v>67.16044632550981</v>
      </c>
      <c r="H39" s="79">
        <f t="shared" si="1"/>
        <v>12.694545454545455</v>
      </c>
    </row>
    <row r="40" spans="1:8" s="5" customFormat="1" ht="14.25" customHeight="1">
      <c r="A40" s="177"/>
      <c r="B40" s="175">
        <v>3431</v>
      </c>
      <c r="C40" s="49" t="s">
        <v>67</v>
      </c>
      <c r="D40" s="158">
        <v>10010</v>
      </c>
      <c r="E40" s="190">
        <f>'posebni dio'!C45+'posebni dio'!C128</f>
        <v>35000</v>
      </c>
      <c r="F40" s="6">
        <f>'posebni dio'!D45+'posebni dio'!D128</f>
        <v>6768</v>
      </c>
      <c r="G40" s="125">
        <f t="shared" si="3"/>
        <v>67.61238761238761</v>
      </c>
      <c r="H40" s="192">
        <f t="shared" si="1"/>
        <v>19.337142857142858</v>
      </c>
    </row>
    <row r="41" spans="1:8" s="5" customFormat="1" ht="14.25" customHeight="1">
      <c r="A41" s="177"/>
      <c r="B41" s="175">
        <v>3432</v>
      </c>
      <c r="C41" s="49" t="s">
        <v>110</v>
      </c>
      <c r="D41" s="158">
        <v>0</v>
      </c>
      <c r="E41" s="190">
        <f>'posebni dio'!C129</f>
        <v>10000</v>
      </c>
      <c r="F41" s="6">
        <f>'posebni dio'!D129</f>
        <v>145</v>
      </c>
      <c r="G41" s="193" t="s">
        <v>139</v>
      </c>
      <c r="H41" s="192">
        <f t="shared" si="1"/>
        <v>1.4500000000000002</v>
      </c>
    </row>
    <row r="42" spans="1:8" s="5" customFormat="1" ht="14.25" customHeight="1">
      <c r="A42" s="177"/>
      <c r="B42" s="175">
        <v>3433</v>
      </c>
      <c r="C42" s="49" t="s">
        <v>68</v>
      </c>
      <c r="D42" s="158">
        <v>386</v>
      </c>
      <c r="E42" s="190">
        <f>'posebni dio'!C46+'posebni dio'!C130</f>
        <v>10000</v>
      </c>
      <c r="F42" s="6">
        <f>'posebni dio'!D46+'posebni dio'!D130</f>
        <v>69</v>
      </c>
      <c r="G42" s="125">
        <f aca="true" t="shared" si="4" ref="G42:G50">F42/D42*100</f>
        <v>17.875647668393782</v>
      </c>
      <c r="H42" s="192">
        <f t="shared" si="1"/>
        <v>0.69</v>
      </c>
    </row>
    <row r="43" spans="1:8" s="47" customFormat="1" ht="24" customHeight="1">
      <c r="A43" s="107">
        <v>37</v>
      </c>
      <c r="B43" s="107"/>
      <c r="C43" s="60" t="s">
        <v>83</v>
      </c>
      <c r="D43" s="151">
        <f>D44+D46</f>
        <v>93929</v>
      </c>
      <c r="E43" s="52">
        <f>E44+E46</f>
        <v>1023000</v>
      </c>
      <c r="F43" s="52">
        <f>F44+F46</f>
        <v>11815</v>
      </c>
      <c r="G43" s="85">
        <f t="shared" si="4"/>
        <v>12.578649831255523</v>
      </c>
      <c r="H43" s="79">
        <f t="shared" si="1"/>
        <v>1.1549364613880742</v>
      </c>
    </row>
    <row r="44" spans="1:8" s="47" customFormat="1" ht="12.75" customHeight="1">
      <c r="A44" s="107">
        <v>371</v>
      </c>
      <c r="B44" s="107"/>
      <c r="C44" s="60" t="s">
        <v>84</v>
      </c>
      <c r="D44" s="151">
        <f>D45</f>
        <v>82160</v>
      </c>
      <c r="E44" s="52">
        <f>E45</f>
        <v>1000000</v>
      </c>
      <c r="F44" s="52">
        <f>F45</f>
        <v>0</v>
      </c>
      <c r="G44" s="85">
        <f t="shared" si="4"/>
        <v>0</v>
      </c>
      <c r="H44" s="79">
        <f t="shared" si="1"/>
        <v>0</v>
      </c>
    </row>
    <row r="45" spans="1:8" s="5" customFormat="1" ht="13.5" customHeight="1">
      <c r="A45" s="177"/>
      <c r="B45" s="175">
        <v>3711</v>
      </c>
      <c r="C45" s="49" t="s">
        <v>64</v>
      </c>
      <c r="D45" s="158">
        <v>82160</v>
      </c>
      <c r="E45" s="190">
        <f>'posebni dio'!C74</f>
        <v>1000000</v>
      </c>
      <c r="F45" s="6">
        <f>'posebni dio'!D74</f>
        <v>0</v>
      </c>
      <c r="G45" s="125">
        <f t="shared" si="4"/>
        <v>0</v>
      </c>
      <c r="H45" s="192">
        <f t="shared" si="1"/>
        <v>0</v>
      </c>
    </row>
    <row r="46" spans="1:8" s="47" customFormat="1" ht="13.5" customHeight="1">
      <c r="A46" s="107">
        <v>372</v>
      </c>
      <c r="B46" s="107"/>
      <c r="C46" s="60" t="s">
        <v>123</v>
      </c>
      <c r="D46" s="151">
        <f>D47</f>
        <v>11769</v>
      </c>
      <c r="E46" s="52">
        <f>E47</f>
        <v>23000</v>
      </c>
      <c r="F46" s="52">
        <f>F47</f>
        <v>11815</v>
      </c>
      <c r="G46" s="85">
        <f t="shared" si="4"/>
        <v>100.39085733707196</v>
      </c>
      <c r="H46" s="79">
        <f t="shared" si="1"/>
        <v>51.3695652173913</v>
      </c>
    </row>
    <row r="47" spans="1:8" s="5" customFormat="1" ht="13.5" customHeight="1">
      <c r="A47" s="177"/>
      <c r="B47" s="175">
        <v>3721</v>
      </c>
      <c r="C47" s="49" t="s">
        <v>122</v>
      </c>
      <c r="D47" s="158">
        <v>11769</v>
      </c>
      <c r="E47" s="190">
        <f>'posebni dio'!C49+'posebni dio'!C133</f>
        <v>23000</v>
      </c>
      <c r="F47" s="6">
        <f>'posebni dio'!D49+'posebni dio'!D133</f>
        <v>11815</v>
      </c>
      <c r="G47" s="125">
        <f t="shared" si="4"/>
        <v>100.39085733707196</v>
      </c>
      <c r="H47" s="192">
        <f t="shared" si="1"/>
        <v>51.3695652173913</v>
      </c>
    </row>
    <row r="48" spans="1:8" s="47" customFormat="1" ht="13.5" customHeight="1">
      <c r="A48" s="107">
        <v>38</v>
      </c>
      <c r="B48" s="107"/>
      <c r="C48" s="60" t="s">
        <v>99</v>
      </c>
      <c r="D48" s="151">
        <f aca="true" t="shared" si="5" ref="D48:F49">D49</f>
        <v>8440946</v>
      </c>
      <c r="E48" s="52">
        <f t="shared" si="5"/>
        <v>8000000</v>
      </c>
      <c r="F48" s="52">
        <f t="shared" si="5"/>
        <v>3944856</v>
      </c>
      <c r="G48" s="85">
        <f t="shared" si="4"/>
        <v>46.73476171983567</v>
      </c>
      <c r="H48" s="79">
        <f t="shared" si="1"/>
        <v>49.310700000000004</v>
      </c>
    </row>
    <row r="49" spans="1:8" s="47" customFormat="1" ht="15" customHeight="1">
      <c r="A49" s="107">
        <v>383</v>
      </c>
      <c r="B49" s="107"/>
      <c r="C49" s="60" t="s">
        <v>119</v>
      </c>
      <c r="D49" s="151">
        <f t="shared" si="5"/>
        <v>8440946</v>
      </c>
      <c r="E49" s="52">
        <f t="shared" si="5"/>
        <v>8000000</v>
      </c>
      <c r="F49" s="52">
        <f t="shared" si="5"/>
        <v>3944856</v>
      </c>
      <c r="G49" s="85">
        <f t="shared" si="4"/>
        <v>46.73476171983567</v>
      </c>
      <c r="H49" s="79">
        <f t="shared" si="1"/>
        <v>49.310700000000004</v>
      </c>
    </row>
    <row r="50" spans="1:8" s="53" customFormat="1" ht="15" customHeight="1">
      <c r="A50" s="175"/>
      <c r="B50" s="175">
        <v>3831</v>
      </c>
      <c r="C50" s="114" t="s">
        <v>133</v>
      </c>
      <c r="D50" s="159">
        <v>8440946</v>
      </c>
      <c r="E50" s="187">
        <f>'posebni dio'!C52+'posebni dio'!C136</f>
        <v>8000000</v>
      </c>
      <c r="F50" s="51">
        <f>'posebni dio'!D52+'posebni dio'!D136</f>
        <v>3944856</v>
      </c>
      <c r="G50" s="125">
        <f t="shared" si="4"/>
        <v>46.73476171983567</v>
      </c>
      <c r="H50" s="192">
        <f t="shared" si="1"/>
        <v>49.310700000000004</v>
      </c>
    </row>
    <row r="51" spans="1:8" s="5" customFormat="1" ht="22.5" customHeight="1">
      <c r="A51" s="172">
        <v>4</v>
      </c>
      <c r="B51" s="102"/>
      <c r="C51" s="65" t="s">
        <v>95</v>
      </c>
      <c r="D51" s="152">
        <f>D52+D55</f>
        <v>34240</v>
      </c>
      <c r="E51" s="3">
        <f>E52+E55</f>
        <v>1295000</v>
      </c>
      <c r="F51" s="3">
        <f>F52+F55</f>
        <v>28800</v>
      </c>
      <c r="G51" s="85">
        <f aca="true" t="shared" si="6" ref="G51:G57">F51/D51*100</f>
        <v>84.11214953271028</v>
      </c>
      <c r="H51" s="79">
        <f t="shared" si="1"/>
        <v>2.223938223938224</v>
      </c>
    </row>
    <row r="52" spans="1:8" s="47" customFormat="1" ht="14.25" customHeight="1">
      <c r="A52" s="62">
        <v>41</v>
      </c>
      <c r="B52" s="109"/>
      <c r="C52" s="65" t="s">
        <v>129</v>
      </c>
      <c r="D52" s="151">
        <f aca="true" t="shared" si="7" ref="D52:F53">D53</f>
        <v>27874</v>
      </c>
      <c r="E52" s="52">
        <f t="shared" si="7"/>
        <v>0</v>
      </c>
      <c r="F52" s="52">
        <f t="shared" si="7"/>
        <v>0</v>
      </c>
      <c r="G52" s="85">
        <f t="shared" si="6"/>
        <v>0</v>
      </c>
      <c r="H52" s="193" t="s">
        <v>139</v>
      </c>
    </row>
    <row r="53" spans="1:8" s="47" customFormat="1" ht="14.25" customHeight="1">
      <c r="A53" s="62">
        <v>412</v>
      </c>
      <c r="B53" s="109"/>
      <c r="C53" s="65" t="s">
        <v>130</v>
      </c>
      <c r="D53" s="151">
        <f t="shared" si="7"/>
        <v>27874</v>
      </c>
      <c r="E53" s="52">
        <f t="shared" si="7"/>
        <v>0</v>
      </c>
      <c r="F53" s="52">
        <f t="shared" si="7"/>
        <v>0</v>
      </c>
      <c r="G53" s="85">
        <f t="shared" si="6"/>
        <v>0</v>
      </c>
      <c r="H53" s="193" t="s">
        <v>139</v>
      </c>
    </row>
    <row r="54" spans="1:8" s="53" customFormat="1" ht="14.25" customHeight="1">
      <c r="A54" s="119"/>
      <c r="B54" s="97">
        <v>4123</v>
      </c>
      <c r="C54" s="127" t="s">
        <v>128</v>
      </c>
      <c r="D54" s="160">
        <v>27874</v>
      </c>
      <c r="E54" s="187">
        <f>'posebni dio'!C150</f>
        <v>0</v>
      </c>
      <c r="F54" s="51">
        <f>'posebni dio'!D150</f>
        <v>0</v>
      </c>
      <c r="G54" s="125">
        <f t="shared" si="6"/>
        <v>0</v>
      </c>
      <c r="H54" s="80"/>
    </row>
    <row r="55" spans="1:8" s="5" customFormat="1" ht="14.25" customHeight="1">
      <c r="A55" s="173">
        <v>42</v>
      </c>
      <c r="B55" s="182"/>
      <c r="C55" s="16" t="s">
        <v>15</v>
      </c>
      <c r="D55" s="152">
        <f>D56+D60+D62</f>
        <v>6366</v>
      </c>
      <c r="E55" s="3">
        <f>E56+E60+E62</f>
        <v>1295000</v>
      </c>
      <c r="F55" s="3">
        <f>F56+F60+F62</f>
        <v>28800</v>
      </c>
      <c r="G55" s="85">
        <f t="shared" si="6"/>
        <v>452.4033930254477</v>
      </c>
      <c r="H55" s="79">
        <f t="shared" si="1"/>
        <v>2.223938223938224</v>
      </c>
    </row>
    <row r="56" spans="1:8" s="47" customFormat="1" ht="14.25" customHeight="1">
      <c r="A56" s="107">
        <v>422</v>
      </c>
      <c r="B56" s="180"/>
      <c r="C56" s="50" t="s">
        <v>20</v>
      </c>
      <c r="D56" s="151">
        <f>SUM(D57:D59)</f>
        <v>6366</v>
      </c>
      <c r="E56" s="52">
        <f>SUM(E57:E59)</f>
        <v>310000</v>
      </c>
      <c r="F56" s="52">
        <f>SUM(F57:F59)</f>
        <v>28800</v>
      </c>
      <c r="G56" s="85">
        <f t="shared" si="6"/>
        <v>452.4033930254477</v>
      </c>
      <c r="H56" s="79">
        <f t="shared" si="1"/>
        <v>9.290322580645162</v>
      </c>
    </row>
    <row r="57" spans="1:8" s="53" customFormat="1" ht="14.25" customHeight="1">
      <c r="A57" s="175"/>
      <c r="B57" s="183" t="s">
        <v>16</v>
      </c>
      <c r="C57" s="77" t="s">
        <v>17</v>
      </c>
      <c r="D57" s="153">
        <v>6366</v>
      </c>
      <c r="E57" s="187">
        <f>'posebni dio'!C58+'posebni dio'!C142</f>
        <v>250000</v>
      </c>
      <c r="F57" s="51">
        <f>'posebni dio'!D58+'posebni dio'!D142</f>
        <v>25675</v>
      </c>
      <c r="G57" s="125">
        <f t="shared" si="6"/>
        <v>403.31448319195727</v>
      </c>
      <c r="H57" s="192">
        <f t="shared" si="1"/>
        <v>10.27</v>
      </c>
    </row>
    <row r="58" spans="1:8" s="53" customFormat="1" ht="14.25" customHeight="1" hidden="1">
      <c r="A58" s="175"/>
      <c r="B58" s="178" t="s">
        <v>18</v>
      </c>
      <c r="C58" s="76" t="s">
        <v>19</v>
      </c>
      <c r="D58" s="155">
        <v>0</v>
      </c>
      <c r="E58" s="187">
        <f>'posebni dio'!C59+'posebni dio'!C143</f>
        <v>30000</v>
      </c>
      <c r="F58" s="51">
        <f>'posebni dio'!D59+'posebni dio'!D143</f>
        <v>0</v>
      </c>
      <c r="G58" s="125"/>
      <c r="H58" s="192">
        <f t="shared" si="1"/>
        <v>0</v>
      </c>
    </row>
    <row r="59" spans="1:8" s="53" customFormat="1" ht="14.25" customHeight="1">
      <c r="A59" s="175"/>
      <c r="B59" s="176">
        <v>4223</v>
      </c>
      <c r="C59" s="46" t="s">
        <v>46</v>
      </c>
      <c r="D59" s="59">
        <v>0</v>
      </c>
      <c r="E59" s="187">
        <f>'posebni dio'!C60+'posebni dio'!C144</f>
        <v>30000</v>
      </c>
      <c r="F59" s="51">
        <f>'posebni dio'!D60+'posebni dio'!D144</f>
        <v>3125</v>
      </c>
      <c r="G59" s="193" t="s">
        <v>139</v>
      </c>
      <c r="H59" s="192">
        <f t="shared" si="1"/>
        <v>10.416666666666668</v>
      </c>
    </row>
    <row r="60" spans="1:8" s="47" customFormat="1" ht="14.25" customHeight="1">
      <c r="A60" s="107">
        <v>423</v>
      </c>
      <c r="B60" s="180"/>
      <c r="C60" s="50" t="s">
        <v>21</v>
      </c>
      <c r="D60" s="151">
        <f>D61</f>
        <v>0</v>
      </c>
      <c r="E60" s="52">
        <f>E61</f>
        <v>485000</v>
      </c>
      <c r="F60" s="52">
        <f>F61</f>
        <v>0</v>
      </c>
      <c r="G60" s="85"/>
      <c r="H60" s="79">
        <f t="shared" si="1"/>
        <v>0</v>
      </c>
    </row>
    <row r="61" spans="1:8" s="53" customFormat="1" ht="14.25" customHeight="1" hidden="1">
      <c r="A61" s="175"/>
      <c r="B61" s="176">
        <v>4231</v>
      </c>
      <c r="C61" s="46" t="s">
        <v>80</v>
      </c>
      <c r="D61" s="154">
        <v>0</v>
      </c>
      <c r="E61" s="187">
        <f>'posebni dio'!C159</f>
        <v>485000</v>
      </c>
      <c r="F61" s="51">
        <f>'posebni dio'!D159</f>
        <v>0</v>
      </c>
      <c r="G61" s="125"/>
      <c r="H61" s="80">
        <f t="shared" si="1"/>
        <v>0</v>
      </c>
    </row>
    <row r="62" spans="1:8" s="47" customFormat="1" ht="14.25" customHeight="1">
      <c r="A62" s="107">
        <v>426</v>
      </c>
      <c r="B62" s="174"/>
      <c r="C62" s="50" t="s">
        <v>24</v>
      </c>
      <c r="D62" s="151">
        <f>D63</f>
        <v>0</v>
      </c>
      <c r="E62" s="52">
        <f>E63</f>
        <v>500000</v>
      </c>
      <c r="F62" s="52">
        <f>F63</f>
        <v>0</v>
      </c>
      <c r="G62" s="85"/>
      <c r="H62" s="79">
        <f t="shared" si="1"/>
        <v>0</v>
      </c>
    </row>
    <row r="63" spans="1:8" s="5" customFormat="1" ht="14.25" customHeight="1" hidden="1">
      <c r="A63" s="177"/>
      <c r="B63" s="176">
        <v>4262</v>
      </c>
      <c r="C63" s="46" t="s">
        <v>1</v>
      </c>
      <c r="D63" s="59">
        <v>0</v>
      </c>
      <c r="E63" s="190">
        <f>'posebni dio'!C66+'posebni dio'!C153</f>
        <v>500000</v>
      </c>
      <c r="F63" s="6">
        <f>'posebni dio'!D66+'posebni dio'!D153</f>
        <v>0</v>
      </c>
      <c r="G63" s="125"/>
      <c r="H63" s="80">
        <f t="shared" si="1"/>
        <v>0</v>
      </c>
    </row>
    <row r="64" spans="1:8" s="5" customFormat="1" ht="14.25" customHeight="1">
      <c r="A64" s="177"/>
      <c r="B64" s="177"/>
      <c r="D64" s="161"/>
      <c r="E64" s="51"/>
      <c r="F64" s="51"/>
      <c r="H64" s="150"/>
    </row>
    <row r="65" spans="1:4" s="5" customFormat="1" ht="14.25" customHeight="1">
      <c r="A65" s="177"/>
      <c r="B65" s="177"/>
      <c r="D65" s="161"/>
    </row>
    <row r="66" spans="1:4" s="5" customFormat="1" ht="12.75">
      <c r="A66" s="177"/>
      <c r="B66" s="177"/>
      <c r="D66" s="161"/>
    </row>
    <row r="67" spans="1:4" s="5" customFormat="1" ht="12.75">
      <c r="A67" s="177"/>
      <c r="B67" s="177"/>
      <c r="D67" s="161"/>
    </row>
    <row r="68" spans="1:4" s="5" customFormat="1" ht="12.75">
      <c r="A68" s="177"/>
      <c r="B68" s="177"/>
      <c r="D68" s="161"/>
    </row>
    <row r="69" spans="1:4" s="5" customFormat="1" ht="12.75">
      <c r="A69" s="177"/>
      <c r="B69" s="177"/>
      <c r="D69" s="161"/>
    </row>
    <row r="70" spans="1:4" s="5" customFormat="1" ht="12.75">
      <c r="A70" s="177"/>
      <c r="B70" s="177"/>
      <c r="D70" s="161"/>
    </row>
    <row r="71" spans="1:4" s="5" customFormat="1" ht="12.75">
      <c r="A71" s="177"/>
      <c r="B71" s="177"/>
      <c r="D71" s="161"/>
    </row>
    <row r="72" spans="1:4" s="5" customFormat="1" ht="12.75">
      <c r="A72" s="177"/>
      <c r="B72" s="177"/>
      <c r="D72" s="161"/>
    </row>
    <row r="73" spans="1:4" s="5" customFormat="1" ht="12.75">
      <c r="A73" s="177"/>
      <c r="B73" s="177"/>
      <c r="D73" s="161"/>
    </row>
    <row r="74" spans="1:4" s="5" customFormat="1" ht="12.75">
      <c r="A74" s="177"/>
      <c r="B74" s="177"/>
      <c r="D74" s="161"/>
    </row>
    <row r="75" spans="1:4" s="5" customFormat="1" ht="12.75">
      <c r="A75" s="177"/>
      <c r="B75" s="177"/>
      <c r="D75" s="161"/>
    </row>
    <row r="76" spans="1:4" s="5" customFormat="1" ht="12.75">
      <c r="A76" s="177"/>
      <c r="B76" s="177"/>
      <c r="D76" s="161"/>
    </row>
    <row r="77" spans="1:4" s="5" customFormat="1" ht="12.75">
      <c r="A77" s="177"/>
      <c r="B77" s="177"/>
      <c r="D77" s="161"/>
    </row>
    <row r="78" spans="1:4" s="5" customFormat="1" ht="12.75">
      <c r="A78" s="177"/>
      <c r="B78" s="177"/>
      <c r="D78" s="161"/>
    </row>
    <row r="79" spans="1:4" s="5" customFormat="1" ht="12.75">
      <c r="A79" s="177"/>
      <c r="B79" s="177"/>
      <c r="D79" s="161"/>
    </row>
    <row r="80" spans="1:4" s="5" customFormat="1" ht="12.75">
      <c r="A80" s="177"/>
      <c r="B80" s="177"/>
      <c r="D80" s="161"/>
    </row>
    <row r="81" spans="1:4" s="5" customFormat="1" ht="12.75">
      <c r="A81" s="177"/>
      <c r="B81" s="177"/>
      <c r="D81" s="161"/>
    </row>
    <row r="82" spans="1:4" s="5" customFormat="1" ht="12.75">
      <c r="A82" s="177"/>
      <c r="B82" s="177"/>
      <c r="D82" s="161"/>
    </row>
    <row r="83" spans="1:4" s="5" customFormat="1" ht="12.75">
      <c r="A83" s="177"/>
      <c r="B83" s="177"/>
      <c r="D83" s="161"/>
    </row>
    <row r="84" spans="1:4" s="5" customFormat="1" ht="12.75">
      <c r="A84" s="177"/>
      <c r="B84" s="177"/>
      <c r="D84" s="161"/>
    </row>
    <row r="85" spans="1:4" s="5" customFormat="1" ht="12.75">
      <c r="A85" s="177"/>
      <c r="B85" s="177"/>
      <c r="D85" s="161"/>
    </row>
    <row r="86" spans="1:4" s="5" customFormat="1" ht="12.75">
      <c r="A86" s="177"/>
      <c r="B86" s="177"/>
      <c r="D86" s="161"/>
    </row>
    <row r="87" spans="1:4" s="5" customFormat="1" ht="12.75">
      <c r="A87" s="177"/>
      <c r="B87" s="177"/>
      <c r="D87" s="161"/>
    </row>
    <row r="88" spans="1:4" s="5" customFormat="1" ht="12.75">
      <c r="A88" s="177"/>
      <c r="B88" s="177"/>
      <c r="D88" s="161"/>
    </row>
    <row r="89" spans="1:4" s="5" customFormat="1" ht="12.75">
      <c r="A89" s="177"/>
      <c r="B89" s="177"/>
      <c r="D89" s="161"/>
    </row>
    <row r="90" spans="1:4" s="5" customFormat="1" ht="12.75">
      <c r="A90" s="177"/>
      <c r="B90" s="177"/>
      <c r="D90" s="161"/>
    </row>
    <row r="91" spans="1:4" s="5" customFormat="1" ht="12.75">
      <c r="A91" s="177"/>
      <c r="B91" s="177"/>
      <c r="D91" s="161"/>
    </row>
    <row r="92" spans="1:4" s="5" customFormat="1" ht="12.75">
      <c r="A92" s="177"/>
      <c r="B92" s="177"/>
      <c r="D92" s="161"/>
    </row>
    <row r="93" spans="1:4" s="5" customFormat="1" ht="12.75">
      <c r="A93" s="177"/>
      <c r="B93" s="177"/>
      <c r="D93" s="161"/>
    </row>
    <row r="94" spans="1:4" s="5" customFormat="1" ht="12.75">
      <c r="A94" s="177"/>
      <c r="B94" s="177"/>
      <c r="D94" s="161"/>
    </row>
    <row r="95" spans="1:4" s="5" customFormat="1" ht="12.75">
      <c r="A95" s="177"/>
      <c r="B95" s="177"/>
      <c r="D95" s="161"/>
    </row>
    <row r="96" spans="1:4" s="5" customFormat="1" ht="12.75">
      <c r="A96" s="177"/>
      <c r="B96" s="177"/>
      <c r="D96" s="161"/>
    </row>
    <row r="97" spans="1:4" s="5" customFormat="1" ht="12.75">
      <c r="A97" s="177"/>
      <c r="B97" s="177"/>
      <c r="D97" s="161"/>
    </row>
    <row r="98" spans="1:4" s="5" customFormat="1" ht="12.75">
      <c r="A98" s="177"/>
      <c r="B98" s="177"/>
      <c r="D98" s="161"/>
    </row>
    <row r="99" spans="1:4" s="5" customFormat="1" ht="12.75">
      <c r="A99" s="177"/>
      <c r="B99" s="177"/>
      <c r="D99" s="161"/>
    </row>
    <row r="100" spans="1:4" s="5" customFormat="1" ht="12.75">
      <c r="A100" s="177"/>
      <c r="B100" s="177"/>
      <c r="D100" s="161"/>
    </row>
    <row r="101" spans="1:4" s="5" customFormat="1" ht="12.75">
      <c r="A101" s="177"/>
      <c r="B101" s="177"/>
      <c r="D101" s="161"/>
    </row>
    <row r="102" spans="1:4" s="5" customFormat="1" ht="12.75">
      <c r="A102" s="177"/>
      <c r="B102" s="177"/>
      <c r="D102" s="161"/>
    </row>
    <row r="103" spans="1:4" s="5" customFormat="1" ht="12.75">
      <c r="A103" s="177"/>
      <c r="B103" s="177"/>
      <c r="D103" s="161"/>
    </row>
    <row r="104" spans="1:4" s="5" customFormat="1" ht="12.75">
      <c r="A104" s="177"/>
      <c r="B104" s="177"/>
      <c r="D104" s="161"/>
    </row>
    <row r="105" spans="1:4" s="5" customFormat="1" ht="12.75">
      <c r="A105" s="177"/>
      <c r="B105" s="177"/>
      <c r="D105" s="161"/>
    </row>
    <row r="106" spans="1:4" s="5" customFormat="1" ht="12.75">
      <c r="A106" s="177"/>
      <c r="B106" s="177"/>
      <c r="D106" s="161"/>
    </row>
    <row r="107" spans="1:4" s="5" customFormat="1" ht="12.75">
      <c r="A107" s="177"/>
      <c r="B107" s="177"/>
      <c r="D107" s="161"/>
    </row>
    <row r="108" spans="1:4" s="5" customFormat="1" ht="12.75">
      <c r="A108" s="177"/>
      <c r="B108" s="177"/>
      <c r="D108" s="161"/>
    </row>
    <row r="109" spans="1:4" s="5" customFormat="1" ht="12.75">
      <c r="A109" s="177"/>
      <c r="B109" s="177"/>
      <c r="D109" s="161"/>
    </row>
    <row r="110" spans="1:4" s="5" customFormat="1" ht="12.75">
      <c r="A110" s="177"/>
      <c r="B110" s="177"/>
      <c r="D110" s="161"/>
    </row>
    <row r="111" spans="1:4" s="5" customFormat="1" ht="12.75">
      <c r="A111" s="177"/>
      <c r="B111" s="177"/>
      <c r="D111" s="161"/>
    </row>
    <row r="112" spans="1:4" s="5" customFormat="1" ht="12.75">
      <c r="A112" s="177"/>
      <c r="B112" s="177"/>
      <c r="D112" s="161"/>
    </row>
    <row r="113" spans="1:4" s="5" customFormat="1" ht="12.75">
      <c r="A113" s="177"/>
      <c r="B113" s="177"/>
      <c r="D113" s="161"/>
    </row>
    <row r="114" spans="1:4" s="5" customFormat="1" ht="12.75">
      <c r="A114" s="177"/>
      <c r="B114" s="177"/>
      <c r="D114" s="161"/>
    </row>
    <row r="115" spans="1:4" s="5" customFormat="1" ht="12.75">
      <c r="A115" s="177"/>
      <c r="B115" s="177"/>
      <c r="D115" s="161"/>
    </row>
    <row r="116" spans="1:4" s="5" customFormat="1" ht="12.75">
      <c r="A116" s="177"/>
      <c r="B116" s="177"/>
      <c r="D116" s="161"/>
    </row>
    <row r="117" spans="1:4" s="5" customFormat="1" ht="12.75">
      <c r="A117" s="177"/>
      <c r="B117" s="177"/>
      <c r="D117" s="161"/>
    </row>
    <row r="118" spans="1:4" s="5" customFormat="1" ht="12.75">
      <c r="A118" s="177"/>
      <c r="B118" s="177"/>
      <c r="D118" s="161"/>
    </row>
    <row r="119" spans="1:4" s="5" customFormat="1" ht="12.75">
      <c r="A119" s="177"/>
      <c r="B119" s="177"/>
      <c r="D119" s="161"/>
    </row>
    <row r="120" spans="1:2" s="5" customFormat="1" ht="12.75">
      <c r="A120" s="177"/>
      <c r="B120" s="177"/>
    </row>
    <row r="121" spans="1:2" s="5" customFormat="1" ht="12.75">
      <c r="A121" s="177"/>
      <c r="B121" s="177"/>
    </row>
    <row r="122" spans="1:2" s="5" customFormat="1" ht="12.75">
      <c r="A122" s="177"/>
      <c r="B122" s="177"/>
    </row>
    <row r="123" spans="1:2" s="5" customFormat="1" ht="12.75">
      <c r="A123" s="177"/>
      <c r="B123" s="177"/>
    </row>
    <row r="124" spans="1:2" s="5" customFormat="1" ht="12.75">
      <c r="A124" s="177"/>
      <c r="B124" s="177"/>
    </row>
    <row r="125" spans="1:2" s="5" customFormat="1" ht="12.75">
      <c r="A125" s="177"/>
      <c r="B125" s="177"/>
    </row>
    <row r="126" spans="1:2" s="5" customFormat="1" ht="12.75">
      <c r="A126" s="177"/>
      <c r="B126" s="177"/>
    </row>
    <row r="127" spans="1:2" s="5" customFormat="1" ht="12.75">
      <c r="A127" s="177"/>
      <c r="B127" s="177"/>
    </row>
    <row r="128" spans="1:2" s="5" customFormat="1" ht="12.75">
      <c r="A128" s="177"/>
      <c r="B128" s="177"/>
    </row>
    <row r="129" spans="1:2" s="5" customFormat="1" ht="12.75">
      <c r="A129" s="177"/>
      <c r="B129" s="177"/>
    </row>
    <row r="130" spans="1:2" s="5" customFormat="1" ht="12.75">
      <c r="A130" s="177"/>
      <c r="B130" s="177"/>
    </row>
    <row r="131" spans="1:2" s="5" customFormat="1" ht="12.75">
      <c r="A131" s="177"/>
      <c r="B131" s="177"/>
    </row>
    <row r="132" spans="1:2" s="5" customFormat="1" ht="12.75">
      <c r="A132" s="177"/>
      <c r="B132" s="177"/>
    </row>
    <row r="133" spans="1:2" s="5" customFormat="1" ht="12.75">
      <c r="A133" s="177"/>
      <c r="B133" s="177"/>
    </row>
    <row r="134" spans="1:2" s="5" customFormat="1" ht="12.75">
      <c r="A134" s="177"/>
      <c r="B134" s="177"/>
    </row>
    <row r="135" spans="1:2" s="5" customFormat="1" ht="12.75">
      <c r="A135" s="177"/>
      <c r="B135" s="177"/>
    </row>
    <row r="136" spans="1:2" s="5" customFormat="1" ht="12.75">
      <c r="A136" s="177"/>
      <c r="B136" s="177"/>
    </row>
    <row r="137" spans="1:2" s="5" customFormat="1" ht="12.75">
      <c r="A137" s="177"/>
      <c r="B137" s="177"/>
    </row>
    <row r="138" spans="1:2" s="5" customFormat="1" ht="12.75">
      <c r="A138" s="177"/>
      <c r="B138" s="177"/>
    </row>
    <row r="139" spans="1:2" s="5" customFormat="1" ht="12.75">
      <c r="A139" s="177"/>
      <c r="B139" s="177"/>
    </row>
    <row r="140" spans="1:2" s="5" customFormat="1" ht="12.75">
      <c r="A140" s="177"/>
      <c r="B140" s="177"/>
    </row>
    <row r="141" spans="1:2" s="5" customFormat="1" ht="12.75">
      <c r="A141" s="177"/>
      <c r="B141" s="177"/>
    </row>
    <row r="142" spans="1:2" s="5" customFormat="1" ht="12.75">
      <c r="A142" s="177"/>
      <c r="B142" s="177"/>
    </row>
    <row r="143" spans="1:2" s="5" customFormat="1" ht="12.75">
      <c r="A143" s="177"/>
      <c r="B143" s="177"/>
    </row>
    <row r="144" spans="1:2" s="5" customFormat="1" ht="12.75">
      <c r="A144" s="177"/>
      <c r="B144" s="177"/>
    </row>
  </sheetData>
  <sheetProtection/>
  <mergeCells count="3">
    <mergeCell ref="A1:H1"/>
    <mergeCell ref="A2:C2"/>
    <mergeCell ref="A3:C3"/>
  </mergeCells>
  <printOptions horizontalCentered="1"/>
  <pageMargins left="0.1968503937007874" right="0.2362204724409449" top="0.6299212598425197" bottom="0.6299212598425197" header="0.5118110236220472" footer="0.5118110236220472"/>
  <pageSetup firstPageNumber="641" useFirstPageNumber="1" horizontalDpi="600" verticalDpi="600" orientation="portrait" paperSize="9" scale="85" r:id="rId1"/>
  <headerFooter alignWithMargins="0">
    <oddFooter>&amp;C&amp;P</oddFooter>
  </headerFooter>
  <ignoredErrors>
    <ignoredError sqref="B17 B21 B57:B58" numberStoredAsText="1"/>
    <ignoredError sqref="F4 F62:F63 F45:F48 F10:F12 F50 F7 F60:F61 F51:F5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1"/>
  <sheetViews>
    <sheetView workbookViewId="0" topLeftCell="A1">
      <selection activeCell="H2" sqref="H2"/>
    </sheetView>
  </sheetViews>
  <sheetFormatPr defaultColWidth="11.421875" defaultRowHeight="12.75"/>
  <cols>
    <col min="1" max="1" width="4.28125" style="5" customWidth="1"/>
    <col min="2" max="2" width="5.28125" style="28" customWidth="1"/>
    <col min="3" max="3" width="51.28125" style="0" customWidth="1"/>
    <col min="4" max="4" width="12.7109375" style="0" customWidth="1"/>
    <col min="5" max="5" width="14.00390625" style="0" customWidth="1"/>
    <col min="6" max="6" width="12.140625" style="0" customWidth="1"/>
    <col min="7" max="8" width="8.00390625" style="0" customWidth="1"/>
  </cols>
  <sheetData>
    <row r="1" spans="1:8" s="33" customFormat="1" ht="29.25" customHeight="1">
      <c r="A1" s="248" t="s">
        <v>34</v>
      </c>
      <c r="B1" s="248"/>
      <c r="C1" s="248"/>
      <c r="D1" s="248"/>
      <c r="E1" s="248"/>
      <c r="F1" s="226"/>
      <c r="G1" s="226"/>
      <c r="H1" s="226"/>
    </row>
    <row r="2" spans="1:8" s="5" customFormat="1" ht="28.5" customHeight="1">
      <c r="A2" s="238" t="s">
        <v>140</v>
      </c>
      <c r="B2" s="238"/>
      <c r="C2" s="238"/>
      <c r="D2" s="162" t="s">
        <v>152</v>
      </c>
      <c r="E2" s="162" t="s">
        <v>137</v>
      </c>
      <c r="F2" s="162" t="s">
        <v>153</v>
      </c>
      <c r="G2" s="167" t="s">
        <v>136</v>
      </c>
      <c r="H2" s="167" t="s">
        <v>136</v>
      </c>
    </row>
    <row r="3" spans="1:8" s="5" customFormat="1" ht="11.25" customHeight="1">
      <c r="A3" s="233">
        <v>1</v>
      </c>
      <c r="B3" s="233"/>
      <c r="C3" s="233"/>
      <c r="D3" s="164">
        <v>2</v>
      </c>
      <c r="E3" s="164">
        <v>3</v>
      </c>
      <c r="F3" s="164">
        <v>4</v>
      </c>
      <c r="G3" s="168" t="s">
        <v>141</v>
      </c>
      <c r="H3" s="168" t="s">
        <v>142</v>
      </c>
    </row>
    <row r="4" spans="1:8" s="5" customFormat="1" ht="18.75" customHeight="1">
      <c r="A4" s="170"/>
      <c r="B4" s="170"/>
      <c r="C4" s="171" t="s">
        <v>143</v>
      </c>
      <c r="D4" s="4">
        <v>0</v>
      </c>
      <c r="E4" s="3">
        <v>0</v>
      </c>
      <c r="F4" s="3">
        <v>0</v>
      </c>
      <c r="G4" s="169" t="s">
        <v>139</v>
      </c>
      <c r="H4" s="169" t="s">
        <v>139</v>
      </c>
    </row>
    <row r="5" spans="1:8" s="5" customFormat="1" ht="18.75" customHeight="1">
      <c r="A5" s="4">
        <v>8</v>
      </c>
      <c r="B5" s="55"/>
      <c r="C5" s="4" t="s">
        <v>25</v>
      </c>
      <c r="D5" s="4">
        <v>0</v>
      </c>
      <c r="E5" s="3">
        <v>0</v>
      </c>
      <c r="F5" s="3">
        <v>0</v>
      </c>
      <c r="G5" s="169" t="s">
        <v>139</v>
      </c>
      <c r="H5" s="169" t="s">
        <v>139</v>
      </c>
    </row>
    <row r="6" spans="1:8" s="47" customFormat="1" ht="18.75" customHeight="1">
      <c r="A6" s="47">
        <v>5</v>
      </c>
      <c r="B6" s="57"/>
      <c r="C6" s="47" t="s">
        <v>26</v>
      </c>
      <c r="D6" s="47">
        <v>0</v>
      </c>
      <c r="E6" s="52">
        <v>0</v>
      </c>
      <c r="F6" s="52">
        <v>0</v>
      </c>
      <c r="G6" s="169" t="s">
        <v>139</v>
      </c>
      <c r="H6" s="169" t="s">
        <v>139</v>
      </c>
    </row>
    <row r="7" spans="2:7" s="5" customFormat="1" ht="12.75">
      <c r="B7" s="56"/>
      <c r="G7" s="84"/>
    </row>
    <row r="8" s="5" customFormat="1" ht="12.75">
      <c r="B8" s="27"/>
    </row>
    <row r="9" s="5" customFormat="1" ht="12.75">
      <c r="B9" s="27"/>
    </row>
    <row r="10" s="5" customFormat="1" ht="12.75">
      <c r="B10" s="27"/>
    </row>
    <row r="11" s="5" customFormat="1" ht="12.75">
      <c r="B11" s="27"/>
    </row>
    <row r="12" s="5" customFormat="1" ht="12.75">
      <c r="B12" s="27"/>
    </row>
    <row r="13" s="5" customFormat="1" ht="12.75">
      <c r="B13" s="27"/>
    </row>
    <row r="14" s="5" customFormat="1" ht="12.75">
      <c r="B14" s="27"/>
    </row>
    <row r="15" s="5" customFormat="1" ht="12.75">
      <c r="B15" s="27"/>
    </row>
    <row r="16" s="5" customFormat="1" ht="12.75">
      <c r="B16" s="27"/>
    </row>
    <row r="17" s="5" customFormat="1" ht="12.75">
      <c r="B17" s="27"/>
    </row>
    <row r="18" s="5" customFormat="1" ht="12.75">
      <c r="B18" s="27"/>
    </row>
    <row r="19" s="5" customFormat="1" ht="12.75">
      <c r="B19" s="27"/>
    </row>
    <row r="20" s="5" customFormat="1" ht="12.75">
      <c r="B20" s="27"/>
    </row>
    <row r="21" s="5" customFormat="1" ht="12.75">
      <c r="B21" s="27"/>
    </row>
    <row r="22" s="5" customFormat="1" ht="12.75">
      <c r="B22" s="27"/>
    </row>
    <row r="23" s="5" customFormat="1" ht="12.75">
      <c r="B23" s="27"/>
    </row>
    <row r="24" s="5" customFormat="1" ht="12.75">
      <c r="B24" s="27"/>
    </row>
    <row r="25" s="5" customFormat="1" ht="12.75">
      <c r="B25" s="27"/>
    </row>
    <row r="26" s="5" customFormat="1" ht="12.75">
      <c r="B26" s="27"/>
    </row>
    <row r="27" s="5" customFormat="1" ht="12.75">
      <c r="B27" s="27"/>
    </row>
    <row r="28" s="5" customFormat="1" ht="12.75">
      <c r="B28" s="27"/>
    </row>
    <row r="29" s="5" customFormat="1" ht="12.75">
      <c r="B29" s="27"/>
    </row>
    <row r="30" s="5" customFormat="1" ht="12.75">
      <c r="B30" s="27"/>
    </row>
    <row r="31" s="5" customFormat="1" ht="12.75">
      <c r="B31" s="27"/>
    </row>
    <row r="32" s="5" customFormat="1" ht="12.75">
      <c r="B32" s="27"/>
    </row>
    <row r="33" s="5" customFormat="1" ht="12.75">
      <c r="B33" s="27"/>
    </row>
    <row r="34" s="5" customFormat="1" ht="12.75">
      <c r="B34" s="27"/>
    </row>
    <row r="35" s="5" customFormat="1" ht="12.75">
      <c r="B35" s="27"/>
    </row>
    <row r="36" s="5" customFormat="1" ht="12.75">
      <c r="B36" s="27"/>
    </row>
    <row r="37" s="5" customFormat="1" ht="12.75">
      <c r="B37" s="27"/>
    </row>
    <row r="38" s="5" customFormat="1" ht="12.75">
      <c r="B38" s="27"/>
    </row>
    <row r="39" s="5" customFormat="1" ht="12.75">
      <c r="B39" s="27"/>
    </row>
    <row r="40" s="5" customFormat="1" ht="12.75">
      <c r="B40" s="27"/>
    </row>
    <row r="41" s="5" customFormat="1" ht="12.75">
      <c r="B41" s="27"/>
    </row>
    <row r="42" s="5" customFormat="1" ht="12.75">
      <c r="B42" s="27"/>
    </row>
    <row r="43" s="5" customFormat="1" ht="12.75">
      <c r="B43" s="27"/>
    </row>
    <row r="44" s="5" customFormat="1" ht="12.75">
      <c r="B44" s="27"/>
    </row>
    <row r="45" s="5" customFormat="1" ht="12.75">
      <c r="B45" s="27"/>
    </row>
    <row r="46" s="5" customFormat="1" ht="12.75">
      <c r="B46" s="27"/>
    </row>
    <row r="47" s="5" customFormat="1" ht="12.75">
      <c r="B47" s="27"/>
    </row>
    <row r="48" s="5" customFormat="1" ht="12.75">
      <c r="B48" s="27"/>
    </row>
    <row r="49" s="5" customFormat="1" ht="12.75">
      <c r="B49" s="27"/>
    </row>
    <row r="50" s="5" customFormat="1" ht="12.75">
      <c r="B50" s="27"/>
    </row>
    <row r="51" s="5" customFormat="1" ht="12.75">
      <c r="B51" s="27"/>
    </row>
    <row r="52" s="5" customFormat="1" ht="12.75">
      <c r="B52" s="27"/>
    </row>
    <row r="53" s="5" customFormat="1" ht="12.75">
      <c r="B53" s="27"/>
    </row>
    <row r="54" s="5" customFormat="1" ht="12.75">
      <c r="B54" s="27"/>
    </row>
    <row r="55" s="5" customFormat="1" ht="12.75">
      <c r="B55" s="27"/>
    </row>
    <row r="56" s="5" customFormat="1" ht="12.75">
      <c r="B56" s="27"/>
    </row>
    <row r="57" s="5" customFormat="1" ht="12.75">
      <c r="B57" s="27"/>
    </row>
    <row r="58" s="5" customFormat="1" ht="12.75">
      <c r="B58" s="27"/>
    </row>
    <row r="59" s="5" customFormat="1" ht="12.75">
      <c r="B59" s="27"/>
    </row>
    <row r="60" s="5" customFormat="1" ht="12.75">
      <c r="B60" s="27"/>
    </row>
    <row r="61" s="5" customFormat="1" ht="12.75">
      <c r="B61" s="27"/>
    </row>
    <row r="62" s="5" customFormat="1" ht="12.75">
      <c r="B62" s="27"/>
    </row>
    <row r="63" s="5" customFormat="1" ht="12.75">
      <c r="B63" s="27"/>
    </row>
    <row r="64" s="5" customFormat="1" ht="12.75">
      <c r="B64" s="27"/>
    </row>
    <row r="65" s="5" customFormat="1" ht="12.75">
      <c r="B65" s="27"/>
    </row>
    <row r="66" s="5" customFormat="1" ht="12.75">
      <c r="B66" s="27"/>
    </row>
    <row r="67" s="5" customFormat="1" ht="12.75">
      <c r="B67" s="27"/>
    </row>
    <row r="68" s="5" customFormat="1" ht="12.75">
      <c r="B68" s="27"/>
    </row>
    <row r="69" s="5" customFormat="1" ht="12.75">
      <c r="B69" s="27"/>
    </row>
    <row r="70" s="5" customFormat="1" ht="12.75">
      <c r="B70" s="27"/>
    </row>
    <row r="71" s="5" customFormat="1" ht="12.75">
      <c r="B71" s="27"/>
    </row>
    <row r="72" s="5" customFormat="1" ht="12.75">
      <c r="B72" s="27"/>
    </row>
    <row r="73" s="5" customFormat="1" ht="12.75">
      <c r="B73" s="27"/>
    </row>
    <row r="74" s="5" customFormat="1" ht="12.75">
      <c r="B74" s="27"/>
    </row>
    <row r="75" s="5" customFormat="1" ht="12.75">
      <c r="B75" s="27"/>
    </row>
    <row r="76" s="5" customFormat="1" ht="12.75">
      <c r="B76" s="27"/>
    </row>
    <row r="77" s="5" customFormat="1" ht="12.75">
      <c r="B77" s="27"/>
    </row>
    <row r="78" s="5" customFormat="1" ht="12.75">
      <c r="B78" s="27"/>
    </row>
    <row r="79" s="5" customFormat="1" ht="12.75">
      <c r="B79" s="27"/>
    </row>
    <row r="80" s="5" customFormat="1" ht="12.75">
      <c r="B80" s="27"/>
    </row>
    <row r="81" s="5" customFormat="1" ht="12.75">
      <c r="B81" s="27"/>
    </row>
    <row r="82" s="5" customFormat="1" ht="12.75">
      <c r="B82" s="27"/>
    </row>
    <row r="83" s="5" customFormat="1" ht="12.75">
      <c r="B83" s="27"/>
    </row>
    <row r="84" s="5" customFormat="1" ht="12.75">
      <c r="B84" s="27"/>
    </row>
    <row r="85" s="5" customFormat="1" ht="12.75">
      <c r="B85" s="27"/>
    </row>
    <row r="86" s="5" customFormat="1" ht="12.75">
      <c r="B86" s="27"/>
    </row>
    <row r="87" s="5" customFormat="1" ht="12.75">
      <c r="B87" s="27"/>
    </row>
    <row r="88" s="5" customFormat="1" ht="12.75">
      <c r="B88" s="27"/>
    </row>
    <row r="89" s="5" customFormat="1" ht="12.75">
      <c r="B89" s="27"/>
    </row>
    <row r="90" s="5" customFormat="1" ht="12.75">
      <c r="B90" s="27"/>
    </row>
    <row r="91" s="5" customFormat="1" ht="12.75">
      <c r="B91" s="27"/>
    </row>
    <row r="92" s="5" customFormat="1" ht="12.75">
      <c r="B92" s="27"/>
    </row>
    <row r="93" s="5" customFormat="1" ht="12.75">
      <c r="B93" s="27"/>
    </row>
    <row r="94" s="5" customFormat="1" ht="12.75">
      <c r="B94" s="27"/>
    </row>
    <row r="95" s="5" customFormat="1" ht="12.75">
      <c r="B95" s="27"/>
    </row>
    <row r="96" s="5" customFormat="1" ht="12.75">
      <c r="B96" s="27"/>
    </row>
    <row r="97" s="5" customFormat="1" ht="12.75">
      <c r="B97" s="27"/>
    </row>
    <row r="98" s="5" customFormat="1" ht="12.75">
      <c r="B98" s="27"/>
    </row>
    <row r="99" s="5" customFormat="1" ht="12.75">
      <c r="B99" s="27"/>
    </row>
    <row r="100" s="5" customFormat="1" ht="12.75">
      <c r="B100" s="27"/>
    </row>
    <row r="101" s="5" customFormat="1" ht="12.75">
      <c r="B101" s="27"/>
    </row>
    <row r="102" s="5" customFormat="1" ht="12.75">
      <c r="B102" s="27"/>
    </row>
    <row r="103" s="5" customFormat="1" ht="12.75">
      <c r="B103" s="27"/>
    </row>
    <row r="104" s="5" customFormat="1" ht="12.75">
      <c r="B104" s="27"/>
    </row>
    <row r="105" s="5" customFormat="1" ht="12.75">
      <c r="B105" s="27"/>
    </row>
    <row r="106" s="5" customFormat="1" ht="12.75">
      <c r="B106" s="27"/>
    </row>
    <row r="107" s="5" customFormat="1" ht="12.75">
      <c r="B107" s="27"/>
    </row>
    <row r="108" s="5" customFormat="1" ht="12.75">
      <c r="B108" s="27"/>
    </row>
    <row r="109" s="5" customFormat="1" ht="12.75">
      <c r="B109" s="27"/>
    </row>
    <row r="110" s="5" customFormat="1" ht="12.75">
      <c r="B110" s="27"/>
    </row>
    <row r="111" s="5" customFormat="1" ht="12.75">
      <c r="B111" s="27"/>
    </row>
    <row r="112" s="5" customFormat="1" ht="12.75">
      <c r="B112" s="27"/>
    </row>
    <row r="113" s="5" customFormat="1" ht="12.75">
      <c r="B113" s="27"/>
    </row>
    <row r="114" s="5" customFormat="1" ht="12.75">
      <c r="B114" s="27"/>
    </row>
    <row r="115" s="5" customFormat="1" ht="12.75">
      <c r="B115" s="27"/>
    </row>
    <row r="116" s="5" customFormat="1" ht="12.75">
      <c r="B116" s="27"/>
    </row>
    <row r="117" s="5" customFormat="1" ht="12.75">
      <c r="B117" s="27"/>
    </row>
    <row r="118" s="5" customFormat="1" ht="12.75">
      <c r="B118" s="27"/>
    </row>
    <row r="119" s="5" customFormat="1" ht="12.75">
      <c r="B119" s="27"/>
    </row>
    <row r="120" s="5" customFormat="1" ht="12.75">
      <c r="B120" s="27"/>
    </row>
    <row r="121" s="5" customFormat="1" ht="12.75">
      <c r="B121" s="27"/>
    </row>
    <row r="122" s="5" customFormat="1" ht="12.75">
      <c r="B122" s="27"/>
    </row>
    <row r="123" s="5" customFormat="1" ht="12.75">
      <c r="B123" s="27"/>
    </row>
    <row r="124" s="5" customFormat="1" ht="12.75">
      <c r="B124" s="27"/>
    </row>
    <row r="125" s="5" customFormat="1" ht="12.75">
      <c r="B125" s="27"/>
    </row>
    <row r="126" s="5" customFormat="1" ht="12.75">
      <c r="B126" s="27"/>
    </row>
    <row r="127" s="5" customFormat="1" ht="12.75">
      <c r="B127" s="27"/>
    </row>
    <row r="128" s="5" customFormat="1" ht="12.75">
      <c r="B128" s="27"/>
    </row>
    <row r="129" s="5" customFormat="1" ht="12.75">
      <c r="B129" s="27"/>
    </row>
    <row r="130" s="5" customFormat="1" ht="12.75">
      <c r="B130" s="27"/>
    </row>
    <row r="131" s="5" customFormat="1" ht="12.75">
      <c r="B131" s="27"/>
    </row>
    <row r="132" s="5" customFormat="1" ht="12.75">
      <c r="B132" s="27"/>
    </row>
    <row r="133" s="5" customFormat="1" ht="12.75">
      <c r="B133" s="27"/>
    </row>
    <row r="134" s="5" customFormat="1" ht="12.75">
      <c r="B134" s="27"/>
    </row>
    <row r="135" s="5" customFormat="1" ht="12.75">
      <c r="B135" s="27"/>
    </row>
    <row r="136" s="5" customFormat="1" ht="12.75">
      <c r="B136" s="27"/>
    </row>
    <row r="137" s="5" customFormat="1" ht="12.75">
      <c r="B137" s="27"/>
    </row>
    <row r="138" s="5" customFormat="1" ht="12.75">
      <c r="B138" s="27"/>
    </row>
    <row r="139" s="5" customFormat="1" ht="12.75">
      <c r="B139" s="27"/>
    </row>
    <row r="140" s="5" customFormat="1" ht="12.75">
      <c r="B140" s="27"/>
    </row>
    <row r="141" s="5" customFormat="1" ht="12.75">
      <c r="B141" s="27"/>
    </row>
    <row r="142" s="5" customFormat="1" ht="12.75">
      <c r="B142" s="27"/>
    </row>
    <row r="143" s="5" customFormat="1" ht="12.75">
      <c r="B143" s="27"/>
    </row>
    <row r="144" s="5" customFormat="1" ht="12.75">
      <c r="B144" s="27"/>
    </row>
    <row r="145" s="5" customFormat="1" ht="12.75">
      <c r="B145" s="27"/>
    </row>
    <row r="146" s="5" customFormat="1" ht="12.75">
      <c r="B146" s="27"/>
    </row>
    <row r="147" s="5" customFormat="1" ht="12.75">
      <c r="B147" s="27"/>
    </row>
    <row r="148" s="5" customFormat="1" ht="12.75">
      <c r="B148" s="27"/>
    </row>
    <row r="149" s="5" customFormat="1" ht="12.75">
      <c r="B149" s="27"/>
    </row>
    <row r="150" s="5" customFormat="1" ht="12.75">
      <c r="B150" s="27"/>
    </row>
    <row r="151" s="5" customFormat="1" ht="12.75">
      <c r="B151" s="27"/>
    </row>
    <row r="152" s="5" customFormat="1" ht="12.75">
      <c r="B152" s="27"/>
    </row>
    <row r="153" s="5" customFormat="1" ht="12.75">
      <c r="B153" s="27"/>
    </row>
    <row r="154" s="5" customFormat="1" ht="12.75">
      <c r="B154" s="27"/>
    </row>
    <row r="155" s="5" customFormat="1" ht="12.75">
      <c r="B155" s="27"/>
    </row>
    <row r="156" s="5" customFormat="1" ht="12.75">
      <c r="B156" s="27"/>
    </row>
    <row r="157" s="5" customFormat="1" ht="12.75">
      <c r="B157" s="27"/>
    </row>
    <row r="158" s="5" customFormat="1" ht="12.75">
      <c r="B158" s="27"/>
    </row>
    <row r="159" s="5" customFormat="1" ht="12.75">
      <c r="B159" s="27"/>
    </row>
    <row r="160" s="5" customFormat="1" ht="12.75">
      <c r="B160" s="27"/>
    </row>
    <row r="161" s="5" customFormat="1" ht="12.75">
      <c r="B161" s="27"/>
    </row>
    <row r="162" s="5" customFormat="1" ht="12.75">
      <c r="B162" s="27"/>
    </row>
    <row r="163" s="5" customFormat="1" ht="12.75">
      <c r="B163" s="27"/>
    </row>
    <row r="164" s="5" customFormat="1" ht="12.75">
      <c r="B164" s="27"/>
    </row>
    <row r="165" s="5" customFormat="1" ht="12.75">
      <c r="B165" s="27"/>
    </row>
    <row r="166" s="5" customFormat="1" ht="12.75">
      <c r="B166" s="27"/>
    </row>
    <row r="167" s="5" customFormat="1" ht="12.75">
      <c r="B167" s="27"/>
    </row>
    <row r="168" s="5" customFormat="1" ht="12.75">
      <c r="B168" s="27"/>
    </row>
    <row r="169" s="5" customFormat="1" ht="12.75">
      <c r="B169" s="27"/>
    </row>
    <row r="170" s="5" customFormat="1" ht="12.75">
      <c r="B170" s="27"/>
    </row>
    <row r="171" s="5" customFormat="1" ht="12.75">
      <c r="B171" s="27"/>
    </row>
    <row r="172" s="5" customFormat="1" ht="12.75">
      <c r="B172" s="27"/>
    </row>
    <row r="173" s="5" customFormat="1" ht="12.75">
      <c r="B173" s="27"/>
    </row>
    <row r="174" s="5" customFormat="1" ht="12.75">
      <c r="B174" s="27"/>
    </row>
    <row r="175" s="5" customFormat="1" ht="12.75">
      <c r="B175" s="27"/>
    </row>
    <row r="176" s="5" customFormat="1" ht="12.75">
      <c r="B176" s="27"/>
    </row>
    <row r="177" s="5" customFormat="1" ht="12.75">
      <c r="B177" s="27"/>
    </row>
    <row r="178" s="5" customFormat="1" ht="12.75">
      <c r="B178" s="27"/>
    </row>
    <row r="179" s="5" customFormat="1" ht="12.75">
      <c r="B179" s="27"/>
    </row>
    <row r="180" s="5" customFormat="1" ht="12.75">
      <c r="B180" s="27"/>
    </row>
    <row r="181" s="5" customFormat="1" ht="12.75">
      <c r="B181" s="27"/>
    </row>
    <row r="182" s="5" customFormat="1" ht="12.75">
      <c r="B182" s="27"/>
    </row>
    <row r="183" s="5" customFormat="1" ht="12.75">
      <c r="B183" s="27"/>
    </row>
    <row r="184" s="5" customFormat="1" ht="12.75">
      <c r="B184" s="27"/>
    </row>
    <row r="185" s="5" customFormat="1" ht="12.75">
      <c r="B185" s="27"/>
    </row>
    <row r="186" s="5" customFormat="1" ht="12.75">
      <c r="B186" s="27"/>
    </row>
    <row r="187" s="5" customFormat="1" ht="12.75">
      <c r="B187" s="27"/>
    </row>
    <row r="188" s="5" customFormat="1" ht="12.75">
      <c r="B188" s="27"/>
    </row>
    <row r="189" s="5" customFormat="1" ht="12.75">
      <c r="B189" s="27"/>
    </row>
    <row r="190" s="5" customFormat="1" ht="12.75">
      <c r="B190" s="27"/>
    </row>
    <row r="191" s="5" customFormat="1" ht="12.75">
      <c r="B191" s="27"/>
    </row>
    <row r="192" s="5" customFormat="1" ht="12.75">
      <c r="B192" s="27"/>
    </row>
    <row r="193" s="5" customFormat="1" ht="12.75">
      <c r="B193" s="27"/>
    </row>
    <row r="194" s="5" customFormat="1" ht="12.75">
      <c r="B194" s="27"/>
    </row>
    <row r="195" s="5" customFormat="1" ht="12.75">
      <c r="B195" s="27"/>
    </row>
    <row r="196" s="5" customFormat="1" ht="12.75">
      <c r="B196" s="27"/>
    </row>
    <row r="197" s="5" customFormat="1" ht="12.75">
      <c r="B197" s="27"/>
    </row>
    <row r="198" s="5" customFormat="1" ht="12.75">
      <c r="B198" s="27"/>
    </row>
    <row r="199" s="5" customFormat="1" ht="12.75">
      <c r="B199" s="27"/>
    </row>
    <row r="200" s="5" customFormat="1" ht="12.75">
      <c r="B200" s="27"/>
    </row>
    <row r="201" s="5" customFormat="1" ht="12.75">
      <c r="B201" s="27"/>
    </row>
  </sheetData>
  <sheetProtection/>
  <mergeCells count="3">
    <mergeCell ref="A1:H1"/>
    <mergeCell ref="A2:C2"/>
    <mergeCell ref="A3:C3"/>
  </mergeCells>
  <printOptions horizontalCentered="1"/>
  <pageMargins left="0.1968503937007874" right="0.2362204724409449" top="0.6299212598425197" bottom="0.6299212598425197" header="0.5118110236220472" footer="0.5118110236220472"/>
  <pageSetup firstPageNumber="642" useFirstPageNumber="1" horizontalDpi="600" verticalDpi="6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87"/>
  <sheetViews>
    <sheetView tabSelected="1" zoomScaleSheetLayoutView="82" workbookViewId="0" topLeftCell="A1">
      <selection activeCell="C18" sqref="C18"/>
    </sheetView>
  </sheetViews>
  <sheetFormatPr defaultColWidth="11.421875" defaultRowHeight="12.75"/>
  <cols>
    <col min="1" max="1" width="7.140625" style="96" customWidth="1"/>
    <col min="2" max="2" width="50.28125" style="5" customWidth="1"/>
    <col min="3" max="3" width="14.140625" style="51" customWidth="1"/>
    <col min="4" max="4" width="13.28125" style="53" customWidth="1"/>
    <col min="5" max="5" width="8.00390625" style="53" customWidth="1"/>
  </cols>
  <sheetData>
    <row r="1" spans="1:5" ht="34.5" customHeight="1">
      <c r="A1" s="249" t="s">
        <v>77</v>
      </c>
      <c r="B1" s="249"/>
      <c r="C1" s="249"/>
      <c r="D1" s="250"/>
      <c r="E1" s="250"/>
    </row>
    <row r="2" spans="1:5" s="86" customFormat="1" ht="26.25" customHeight="1">
      <c r="A2" s="253" t="s">
        <v>140</v>
      </c>
      <c r="B2" s="253"/>
      <c r="C2" s="162" t="s">
        <v>137</v>
      </c>
      <c r="D2" s="162" t="s">
        <v>157</v>
      </c>
      <c r="E2" s="167" t="s">
        <v>136</v>
      </c>
    </row>
    <row r="3" spans="1:5" s="89" customFormat="1" ht="11.25" customHeight="1">
      <c r="A3" s="251" t="s">
        <v>144</v>
      </c>
      <c r="B3" s="252"/>
      <c r="C3" s="164">
        <v>2</v>
      </c>
      <c r="D3" s="164">
        <v>3</v>
      </c>
      <c r="E3" s="168" t="s">
        <v>145</v>
      </c>
    </row>
    <row r="4" spans="1:5" ht="30" customHeight="1">
      <c r="A4" s="101" t="s">
        <v>127</v>
      </c>
      <c r="B4" s="58" t="s">
        <v>79</v>
      </c>
      <c r="C4" s="52">
        <f>C5+C76+C90+C161</f>
        <v>23606500</v>
      </c>
      <c r="D4" s="52">
        <f>D5+D76+D90+D161</f>
        <v>7613550</v>
      </c>
      <c r="E4" s="79">
        <f>D4/C4*100</f>
        <v>32.25192214008853</v>
      </c>
    </row>
    <row r="5" spans="1:5" ht="17.25" customHeight="1">
      <c r="A5" s="64"/>
      <c r="B5" s="172" t="s">
        <v>98</v>
      </c>
      <c r="C5" s="52">
        <f>C6+C68</f>
        <v>9214000</v>
      </c>
      <c r="D5" s="52">
        <f>D6+D68</f>
        <v>5003398</v>
      </c>
      <c r="E5" s="79">
        <f aca="true" t="shared" si="0" ref="E5:E68">D5/C5*100</f>
        <v>54.302127197742564</v>
      </c>
    </row>
    <row r="6" spans="1:5" ht="17.25" customHeight="1">
      <c r="A6" s="62">
        <v>100</v>
      </c>
      <c r="B6" s="61" t="s">
        <v>88</v>
      </c>
      <c r="C6" s="52">
        <f>C8+C54+C63</f>
        <v>8214000</v>
      </c>
      <c r="D6" s="52">
        <f>D8+D54+D63</f>
        <v>5003398</v>
      </c>
      <c r="E6" s="79">
        <f t="shared" si="0"/>
        <v>60.91305088872656</v>
      </c>
    </row>
    <row r="7" spans="4:5" ht="12.75">
      <c r="D7" s="51"/>
      <c r="E7" s="79"/>
    </row>
    <row r="8" spans="1:6" ht="12.75" customHeight="1">
      <c r="A8" s="102" t="s">
        <v>69</v>
      </c>
      <c r="B8" s="42" t="s">
        <v>89</v>
      </c>
      <c r="C8" s="52">
        <f>C9</f>
        <v>7809000</v>
      </c>
      <c r="D8" s="52">
        <f>D9</f>
        <v>4994678</v>
      </c>
      <c r="E8" s="79">
        <f t="shared" si="0"/>
        <v>63.96053271865796</v>
      </c>
      <c r="F8" s="81"/>
    </row>
    <row r="9" spans="1:5" s="68" customFormat="1" ht="14.25" customHeight="1" hidden="1">
      <c r="A9" s="102">
        <v>3</v>
      </c>
      <c r="B9" s="108" t="s">
        <v>82</v>
      </c>
      <c r="C9" s="52">
        <f>C10+C18+C43+C47+C50</f>
        <v>7809000</v>
      </c>
      <c r="D9" s="52">
        <f>D10+D18+D43+D47+D50</f>
        <v>4994678</v>
      </c>
      <c r="E9" s="79">
        <f t="shared" si="0"/>
        <v>63.96053271865796</v>
      </c>
    </row>
    <row r="10" spans="1:5" s="68" customFormat="1" ht="12.75" customHeight="1">
      <c r="A10" s="102">
        <v>31</v>
      </c>
      <c r="B10" s="109" t="s">
        <v>47</v>
      </c>
      <c r="C10" s="52">
        <f>C11+C13+C15</f>
        <v>2585000</v>
      </c>
      <c r="D10" s="52">
        <f>D11+D13+D15</f>
        <v>714343</v>
      </c>
      <c r="E10" s="79">
        <f t="shared" si="0"/>
        <v>27.634158607350095</v>
      </c>
    </row>
    <row r="11" spans="1:5" s="88" customFormat="1" ht="12.75" customHeight="1">
      <c r="A11" s="102">
        <v>311</v>
      </c>
      <c r="B11" s="109" t="s">
        <v>48</v>
      </c>
      <c r="C11" s="52">
        <f>C12</f>
        <v>2200000</v>
      </c>
      <c r="D11" s="52">
        <f>D12</f>
        <v>609507</v>
      </c>
      <c r="E11" s="79">
        <f t="shared" si="0"/>
        <v>27.704863636363637</v>
      </c>
    </row>
    <row r="12" spans="1:9" s="67" customFormat="1" ht="12.75" customHeight="1">
      <c r="A12" s="97">
        <v>3111</v>
      </c>
      <c r="B12" s="97" t="s">
        <v>49</v>
      </c>
      <c r="C12" s="187">
        <v>2200000</v>
      </c>
      <c r="D12" s="73">
        <v>609507</v>
      </c>
      <c r="E12" s="192">
        <f t="shared" si="0"/>
        <v>27.704863636363637</v>
      </c>
      <c r="F12" s="128"/>
      <c r="G12" s="128"/>
      <c r="H12" s="128"/>
      <c r="I12" s="128"/>
    </row>
    <row r="13" spans="1:9" s="88" customFormat="1" ht="12.75" customHeight="1">
      <c r="A13" s="109">
        <v>312</v>
      </c>
      <c r="B13" s="102" t="s">
        <v>50</v>
      </c>
      <c r="C13" s="52">
        <f>C14</f>
        <v>50000</v>
      </c>
      <c r="D13" s="72">
        <f>D14</f>
        <v>0</v>
      </c>
      <c r="E13" s="79">
        <f t="shared" si="0"/>
        <v>0</v>
      </c>
      <c r="F13" s="132"/>
      <c r="G13" s="132"/>
      <c r="H13" s="132"/>
      <c r="I13" s="128"/>
    </row>
    <row r="14" spans="1:9" s="67" customFormat="1" ht="12.75" customHeight="1" hidden="1">
      <c r="A14" s="97">
        <v>3121</v>
      </c>
      <c r="B14" s="97" t="s">
        <v>50</v>
      </c>
      <c r="C14" s="187">
        <v>50000</v>
      </c>
      <c r="D14" s="73">
        <v>0</v>
      </c>
      <c r="E14" s="192">
        <f t="shared" si="0"/>
        <v>0</v>
      </c>
      <c r="F14" s="128"/>
      <c r="G14" s="128"/>
      <c r="H14" s="128"/>
      <c r="I14" s="128"/>
    </row>
    <row r="15" spans="1:9" s="88" customFormat="1" ht="12.75" customHeight="1">
      <c r="A15" s="109">
        <v>313</v>
      </c>
      <c r="B15" s="102" t="s">
        <v>51</v>
      </c>
      <c r="C15" s="52">
        <f>C16+C17</f>
        <v>335000</v>
      </c>
      <c r="D15" s="72">
        <f>D16+D17</f>
        <v>104836</v>
      </c>
      <c r="E15" s="79">
        <f t="shared" si="0"/>
        <v>31.294328358208958</v>
      </c>
      <c r="F15" s="132"/>
      <c r="G15" s="132"/>
      <c r="H15" s="132"/>
      <c r="I15" s="128"/>
    </row>
    <row r="16" spans="1:9" ht="12.75" customHeight="1">
      <c r="A16" s="97">
        <v>3132</v>
      </c>
      <c r="B16" s="97" t="s">
        <v>108</v>
      </c>
      <c r="C16" s="187">
        <v>310000</v>
      </c>
      <c r="D16" s="73">
        <v>94474</v>
      </c>
      <c r="E16" s="192">
        <f t="shared" si="0"/>
        <v>30.47548387096774</v>
      </c>
      <c r="F16" s="81"/>
      <c r="G16" s="81"/>
      <c r="H16" s="81"/>
      <c r="I16" s="128"/>
    </row>
    <row r="17" spans="1:9" ht="12.75" customHeight="1">
      <c r="A17" s="97">
        <v>3133</v>
      </c>
      <c r="B17" s="97" t="s">
        <v>109</v>
      </c>
      <c r="C17" s="187">
        <v>25000</v>
      </c>
      <c r="D17" s="73">
        <v>10362</v>
      </c>
      <c r="E17" s="192">
        <f t="shared" si="0"/>
        <v>41.448</v>
      </c>
      <c r="F17" s="81"/>
      <c r="G17" s="81"/>
      <c r="H17" s="81"/>
      <c r="I17" s="128"/>
    </row>
    <row r="18" spans="1:9" s="68" customFormat="1" ht="12.75" customHeight="1">
      <c r="A18" s="109">
        <v>32</v>
      </c>
      <c r="B18" s="63" t="s">
        <v>3</v>
      </c>
      <c r="C18" s="52">
        <f>C19+C23+C27+C36+C38</f>
        <v>2190500</v>
      </c>
      <c r="D18" s="72">
        <f>D19+D23+D27+D36+D38</f>
        <v>377427</v>
      </c>
      <c r="E18" s="79">
        <f t="shared" si="0"/>
        <v>17.23017575895914</v>
      </c>
      <c r="F18" s="133"/>
      <c r="G18" s="133"/>
      <c r="H18" s="133"/>
      <c r="I18" s="128"/>
    </row>
    <row r="19" spans="1:9" s="88" customFormat="1" ht="12.75" customHeight="1">
      <c r="A19" s="109">
        <v>321</v>
      </c>
      <c r="B19" s="63" t="s">
        <v>7</v>
      </c>
      <c r="C19" s="52">
        <f>C20+C21+C22</f>
        <v>269500</v>
      </c>
      <c r="D19" s="72">
        <f>D20+D21+D22</f>
        <v>38839</v>
      </c>
      <c r="E19" s="79">
        <f t="shared" si="0"/>
        <v>14.411502782931354</v>
      </c>
      <c r="F19" s="132"/>
      <c r="G19" s="132"/>
      <c r="H19" s="132"/>
      <c r="I19" s="128"/>
    </row>
    <row r="20" spans="1:9" s="67" customFormat="1" ht="12.75" customHeight="1">
      <c r="A20" s="97">
        <v>3211</v>
      </c>
      <c r="B20" s="110" t="s">
        <v>52</v>
      </c>
      <c r="C20" s="187">
        <v>150000</v>
      </c>
      <c r="D20" s="73">
        <v>15920</v>
      </c>
      <c r="E20" s="192">
        <f t="shared" si="0"/>
        <v>10.613333333333333</v>
      </c>
      <c r="F20" s="128"/>
      <c r="G20" s="128"/>
      <c r="H20" s="128"/>
      <c r="I20" s="128"/>
    </row>
    <row r="21" spans="1:9" s="67" customFormat="1" ht="12.75" customHeight="1">
      <c r="A21" s="97">
        <v>3212</v>
      </c>
      <c r="B21" s="110" t="s">
        <v>53</v>
      </c>
      <c r="C21" s="187">
        <v>71500</v>
      </c>
      <c r="D21" s="73">
        <v>13356</v>
      </c>
      <c r="E21" s="192">
        <f t="shared" si="0"/>
        <v>18.67972027972028</v>
      </c>
      <c r="F21" s="128"/>
      <c r="G21" s="128"/>
      <c r="H21" s="128"/>
      <c r="I21" s="128"/>
    </row>
    <row r="22" spans="1:9" s="67" customFormat="1" ht="12.75" customHeight="1">
      <c r="A22" s="113" t="s">
        <v>5</v>
      </c>
      <c r="B22" s="111" t="s">
        <v>6</v>
      </c>
      <c r="C22" s="187">
        <v>48000</v>
      </c>
      <c r="D22" s="73">
        <v>9563</v>
      </c>
      <c r="E22" s="192">
        <f t="shared" si="0"/>
        <v>19.92291666666667</v>
      </c>
      <c r="I22" s="128"/>
    </row>
    <row r="23" spans="1:5" s="88" customFormat="1" ht="12.75" customHeight="1">
      <c r="A23" s="95">
        <v>322</v>
      </c>
      <c r="B23" s="112" t="s">
        <v>54</v>
      </c>
      <c r="C23" s="52">
        <f>C24+C25+C26</f>
        <v>157500</v>
      </c>
      <c r="D23" s="52">
        <f>D24+D25+D26</f>
        <v>15198</v>
      </c>
      <c r="E23" s="79">
        <f t="shared" si="0"/>
        <v>9.64952380952381</v>
      </c>
    </row>
    <row r="24" spans="1:5" s="67" customFormat="1" ht="12.75" customHeight="1" hidden="1">
      <c r="A24" s="118">
        <v>3221</v>
      </c>
      <c r="B24" s="97" t="s">
        <v>55</v>
      </c>
      <c r="C24" s="187">
        <v>60000</v>
      </c>
      <c r="D24" s="51">
        <v>0</v>
      </c>
      <c r="E24" s="192">
        <f t="shared" si="0"/>
        <v>0</v>
      </c>
    </row>
    <row r="25" spans="1:5" s="67" customFormat="1" ht="12.75" customHeight="1">
      <c r="A25" s="113">
        <v>3223</v>
      </c>
      <c r="B25" s="111" t="s">
        <v>56</v>
      </c>
      <c r="C25" s="187">
        <v>90000</v>
      </c>
      <c r="D25" s="51">
        <v>15198</v>
      </c>
      <c r="E25" s="192">
        <f t="shared" si="0"/>
        <v>16.886666666666667</v>
      </c>
    </row>
    <row r="26" spans="1:5" s="67" customFormat="1" ht="12.75" customHeight="1">
      <c r="A26" s="113">
        <v>3225</v>
      </c>
      <c r="B26" s="111" t="s">
        <v>9</v>
      </c>
      <c r="C26" s="187">
        <v>7500</v>
      </c>
      <c r="D26" s="51">
        <v>0</v>
      </c>
      <c r="E26" s="192">
        <f t="shared" si="0"/>
        <v>0</v>
      </c>
    </row>
    <row r="27" spans="1:5" s="88" customFormat="1" ht="12.75" customHeight="1">
      <c r="A27" s="95">
        <v>323</v>
      </c>
      <c r="B27" s="112" t="s">
        <v>10</v>
      </c>
      <c r="C27" s="3">
        <f>C28+C29+C30+C31+C32+C33+C34+C35</f>
        <v>1605000</v>
      </c>
      <c r="D27" s="3">
        <f>D28+D29+D30+D31+D32+D33+D34+D35</f>
        <v>173465</v>
      </c>
      <c r="E27" s="79">
        <f t="shared" si="0"/>
        <v>10.80778816199377</v>
      </c>
    </row>
    <row r="28" spans="1:5" s="67" customFormat="1" ht="12.75" customHeight="1">
      <c r="A28" s="118">
        <v>3231</v>
      </c>
      <c r="B28" s="97" t="s">
        <v>57</v>
      </c>
      <c r="C28" s="187">
        <v>65000</v>
      </c>
      <c r="D28" s="51">
        <v>13199</v>
      </c>
      <c r="E28" s="192">
        <f t="shared" si="0"/>
        <v>20.306153846153848</v>
      </c>
    </row>
    <row r="29" spans="1:5" s="75" customFormat="1" ht="12.75" customHeight="1" hidden="1">
      <c r="A29" s="113">
        <v>3232</v>
      </c>
      <c r="B29" s="111" t="s">
        <v>103</v>
      </c>
      <c r="C29" s="187">
        <v>750000</v>
      </c>
      <c r="D29" s="51">
        <v>0</v>
      </c>
      <c r="E29" s="192">
        <f t="shared" si="0"/>
        <v>0</v>
      </c>
    </row>
    <row r="30" spans="1:5" s="75" customFormat="1" ht="12.75" customHeight="1" hidden="1">
      <c r="A30" s="113">
        <v>3233</v>
      </c>
      <c r="B30" s="111" t="s">
        <v>106</v>
      </c>
      <c r="C30" s="187">
        <v>25000</v>
      </c>
      <c r="D30" s="73">
        <v>0</v>
      </c>
      <c r="E30" s="192">
        <f t="shared" si="0"/>
        <v>0</v>
      </c>
    </row>
    <row r="31" spans="1:5" s="75" customFormat="1" ht="12.75" customHeight="1">
      <c r="A31" s="113">
        <v>3234</v>
      </c>
      <c r="B31" s="111" t="s">
        <v>58</v>
      </c>
      <c r="C31" s="187">
        <v>220000</v>
      </c>
      <c r="D31" s="71">
        <v>73781</v>
      </c>
      <c r="E31" s="192">
        <f t="shared" si="0"/>
        <v>33.536818181818184</v>
      </c>
    </row>
    <row r="32" spans="1:5" s="75" customFormat="1" ht="12.75" customHeight="1">
      <c r="A32" s="113">
        <v>3235</v>
      </c>
      <c r="B32" s="110" t="s">
        <v>59</v>
      </c>
      <c r="C32" s="187">
        <v>25000</v>
      </c>
      <c r="D32" s="51">
        <v>1500</v>
      </c>
      <c r="E32" s="192">
        <f t="shared" si="0"/>
        <v>6</v>
      </c>
    </row>
    <row r="33" spans="1:5" s="75" customFormat="1" ht="12.75" customHeight="1">
      <c r="A33" s="105">
        <v>3237</v>
      </c>
      <c r="B33" s="113" t="s">
        <v>12</v>
      </c>
      <c r="C33" s="187">
        <v>300000</v>
      </c>
      <c r="D33" s="73">
        <v>46875</v>
      </c>
      <c r="E33" s="192">
        <f t="shared" si="0"/>
        <v>15.625</v>
      </c>
    </row>
    <row r="34" spans="1:5" s="75" customFormat="1" ht="12.75" customHeight="1">
      <c r="A34" s="105">
        <v>3238</v>
      </c>
      <c r="B34" s="113" t="s">
        <v>13</v>
      </c>
      <c r="C34" s="187">
        <v>130000</v>
      </c>
      <c r="D34" s="73">
        <v>38110</v>
      </c>
      <c r="E34" s="192">
        <f t="shared" si="0"/>
        <v>29.315384615384616</v>
      </c>
    </row>
    <row r="35" spans="1:5" s="75" customFormat="1" ht="12.75" customHeight="1" hidden="1">
      <c r="A35" s="105">
        <v>3239</v>
      </c>
      <c r="B35" s="113" t="s">
        <v>60</v>
      </c>
      <c r="C35" s="187">
        <v>90000</v>
      </c>
      <c r="D35" s="51">
        <v>0</v>
      </c>
      <c r="E35" s="192">
        <f t="shared" si="0"/>
        <v>0</v>
      </c>
    </row>
    <row r="36" spans="1:5" s="47" customFormat="1" ht="12.75" customHeight="1" hidden="1">
      <c r="A36" s="100">
        <v>324</v>
      </c>
      <c r="B36" s="131" t="s">
        <v>135</v>
      </c>
      <c r="C36" s="52">
        <f>C37</f>
        <v>0</v>
      </c>
      <c r="D36" s="52">
        <f>D37</f>
        <v>0</v>
      </c>
      <c r="E36" s="195" t="s">
        <v>139</v>
      </c>
    </row>
    <row r="37" spans="1:5" s="53" customFormat="1" ht="12.75" customHeight="1" hidden="1">
      <c r="A37" s="129">
        <v>3241</v>
      </c>
      <c r="B37" s="130" t="s">
        <v>135</v>
      </c>
      <c r="C37" s="51">
        <v>0</v>
      </c>
      <c r="D37" s="51">
        <v>0</v>
      </c>
      <c r="E37" s="80"/>
    </row>
    <row r="38" spans="1:5" s="88" customFormat="1" ht="12.75" customHeight="1">
      <c r="A38" s="109">
        <v>329</v>
      </c>
      <c r="B38" s="109" t="s">
        <v>61</v>
      </c>
      <c r="C38" s="3">
        <f>C39+C40+C41+C42</f>
        <v>158500</v>
      </c>
      <c r="D38" s="52">
        <f>D39+D40+D41+D42</f>
        <v>149925</v>
      </c>
      <c r="E38" s="79">
        <f t="shared" si="0"/>
        <v>94.58990536277602</v>
      </c>
    </row>
    <row r="39" spans="1:5" ht="12.75" customHeight="1" hidden="1">
      <c r="A39" s="105">
        <v>3292</v>
      </c>
      <c r="B39" s="105" t="s">
        <v>104</v>
      </c>
      <c r="C39" s="187">
        <v>13800</v>
      </c>
      <c r="D39" s="73">
        <v>0</v>
      </c>
      <c r="E39" s="192">
        <f t="shared" si="0"/>
        <v>0</v>
      </c>
    </row>
    <row r="40" spans="1:5" ht="12.75" customHeight="1">
      <c r="A40" s="105">
        <v>3293</v>
      </c>
      <c r="B40" s="105" t="s">
        <v>63</v>
      </c>
      <c r="C40" s="187">
        <v>25000</v>
      </c>
      <c r="D40" s="51">
        <v>12914</v>
      </c>
      <c r="E40" s="192">
        <f t="shared" si="0"/>
        <v>51.656</v>
      </c>
    </row>
    <row r="41" spans="1:5" ht="12.75" customHeight="1">
      <c r="A41" s="105">
        <v>3294</v>
      </c>
      <c r="B41" s="105" t="s">
        <v>112</v>
      </c>
      <c r="C41" s="187">
        <v>99700</v>
      </c>
      <c r="D41" s="51">
        <v>136621</v>
      </c>
      <c r="E41" s="192">
        <f t="shared" si="0"/>
        <v>137.0320962888666</v>
      </c>
    </row>
    <row r="42" spans="1:5" ht="12.75" customHeight="1">
      <c r="A42" s="105">
        <v>3295</v>
      </c>
      <c r="B42" s="105" t="s">
        <v>111</v>
      </c>
      <c r="C42" s="187">
        <v>20000</v>
      </c>
      <c r="D42" s="51">
        <v>390</v>
      </c>
      <c r="E42" s="192">
        <f t="shared" si="0"/>
        <v>1.95</v>
      </c>
    </row>
    <row r="43" spans="1:5" s="68" customFormat="1" ht="12.75" customHeight="1">
      <c r="A43" s="102">
        <v>34</v>
      </c>
      <c r="B43" s="63" t="s">
        <v>14</v>
      </c>
      <c r="C43" s="72">
        <f>C44</f>
        <v>22000</v>
      </c>
      <c r="D43" s="72">
        <f>D44</f>
        <v>1135</v>
      </c>
      <c r="E43" s="79">
        <f t="shared" si="0"/>
        <v>5.159090909090909</v>
      </c>
    </row>
    <row r="44" spans="1:5" s="88" customFormat="1" ht="12.75" customHeight="1">
      <c r="A44" s="102">
        <v>343</v>
      </c>
      <c r="B44" s="109" t="s">
        <v>66</v>
      </c>
      <c r="C44" s="52">
        <f>C45+C46</f>
        <v>22000</v>
      </c>
      <c r="D44" s="52">
        <f>D45+D46</f>
        <v>1135</v>
      </c>
      <c r="E44" s="79">
        <f t="shared" si="0"/>
        <v>5.159090909090909</v>
      </c>
    </row>
    <row r="45" spans="1:5" ht="12.75" customHeight="1">
      <c r="A45" s="119">
        <v>3431</v>
      </c>
      <c r="B45" s="114" t="s">
        <v>67</v>
      </c>
      <c r="C45" s="187">
        <v>17000</v>
      </c>
      <c r="D45" s="73">
        <v>1135</v>
      </c>
      <c r="E45" s="192">
        <f t="shared" si="0"/>
        <v>6.6764705882352935</v>
      </c>
    </row>
    <row r="46" spans="1:5" ht="14.25" customHeight="1" hidden="1">
      <c r="A46" s="119">
        <v>3433</v>
      </c>
      <c r="B46" s="114" t="s">
        <v>68</v>
      </c>
      <c r="C46" s="187">
        <v>5000</v>
      </c>
      <c r="D46" s="51">
        <v>0</v>
      </c>
      <c r="E46" s="192">
        <f t="shared" si="0"/>
        <v>0</v>
      </c>
    </row>
    <row r="47" spans="1:5" s="88" customFormat="1" ht="24" customHeight="1">
      <c r="A47" s="107">
        <v>37</v>
      </c>
      <c r="B47" s="115" t="s">
        <v>124</v>
      </c>
      <c r="C47" s="52">
        <f>C48</f>
        <v>11500</v>
      </c>
      <c r="D47" s="52">
        <f>D48</f>
        <v>0</v>
      </c>
      <c r="E47" s="80">
        <f t="shared" si="0"/>
        <v>0</v>
      </c>
    </row>
    <row r="48" spans="1:5" s="88" customFormat="1" ht="12.75" customHeight="1">
      <c r="A48" s="62">
        <v>372</v>
      </c>
      <c r="B48" s="115" t="s">
        <v>123</v>
      </c>
      <c r="C48" s="52">
        <f>C49</f>
        <v>11500</v>
      </c>
      <c r="D48" s="52">
        <f>D49</f>
        <v>0</v>
      </c>
      <c r="E48" s="80">
        <f t="shared" si="0"/>
        <v>0</v>
      </c>
    </row>
    <row r="49" spans="1:5" ht="12.75" customHeight="1" hidden="1">
      <c r="A49" s="119">
        <v>3721</v>
      </c>
      <c r="B49" s="114" t="s">
        <v>122</v>
      </c>
      <c r="C49" s="187">
        <v>11500</v>
      </c>
      <c r="D49" s="51">
        <v>0</v>
      </c>
      <c r="E49" s="80">
        <f t="shared" si="0"/>
        <v>0</v>
      </c>
    </row>
    <row r="50" spans="1:5" s="88" customFormat="1" ht="12.75" customHeight="1">
      <c r="A50" s="62">
        <v>38</v>
      </c>
      <c r="B50" s="116" t="s">
        <v>99</v>
      </c>
      <c r="C50" s="52">
        <f>C51</f>
        <v>3000000</v>
      </c>
      <c r="D50" s="52">
        <f>D51</f>
        <v>3901773</v>
      </c>
      <c r="E50" s="79">
        <f t="shared" si="0"/>
        <v>130.0591</v>
      </c>
    </row>
    <row r="51" spans="1:5" s="88" customFormat="1" ht="12.75" customHeight="1">
      <c r="A51" s="62">
        <v>383</v>
      </c>
      <c r="B51" s="115" t="s">
        <v>119</v>
      </c>
      <c r="C51" s="3">
        <f>C52</f>
        <v>3000000</v>
      </c>
      <c r="D51" s="3">
        <f>D52</f>
        <v>3901773</v>
      </c>
      <c r="E51" s="79">
        <f t="shared" si="0"/>
        <v>130.0591</v>
      </c>
    </row>
    <row r="52" spans="1:5" s="67" customFormat="1" ht="12.75" customHeight="1">
      <c r="A52" s="119">
        <v>3831</v>
      </c>
      <c r="B52" s="114" t="s">
        <v>133</v>
      </c>
      <c r="C52" s="187">
        <v>3000000</v>
      </c>
      <c r="D52" s="73">
        <v>3901773</v>
      </c>
      <c r="E52" s="192">
        <f t="shared" si="0"/>
        <v>130.0591</v>
      </c>
    </row>
    <row r="53" spans="1:5" ht="12.75" customHeight="1">
      <c r="A53" s="113"/>
      <c r="B53" s="113"/>
      <c r="D53" s="51"/>
      <c r="E53" s="79"/>
    </row>
    <row r="54" spans="1:5" ht="12.75" customHeight="1">
      <c r="A54" s="109" t="s">
        <v>70</v>
      </c>
      <c r="B54" s="109" t="s">
        <v>90</v>
      </c>
      <c r="C54" s="72">
        <f aca="true" t="shared" si="1" ref="C54:D56">C55</f>
        <v>155000</v>
      </c>
      <c r="D54" s="72">
        <f t="shared" si="1"/>
        <v>8720</v>
      </c>
      <c r="E54" s="79">
        <f t="shared" si="0"/>
        <v>5.625806451612903</v>
      </c>
    </row>
    <row r="55" spans="1:5" ht="12.75" customHeight="1" hidden="1">
      <c r="A55" s="109">
        <v>4</v>
      </c>
      <c r="B55" s="65" t="s">
        <v>95</v>
      </c>
      <c r="C55" s="72">
        <f t="shared" si="1"/>
        <v>155000</v>
      </c>
      <c r="D55" s="72">
        <f t="shared" si="1"/>
        <v>8720</v>
      </c>
      <c r="E55" s="79">
        <f t="shared" si="0"/>
        <v>5.625806451612903</v>
      </c>
    </row>
    <row r="56" spans="1:5" ht="12.75" customHeight="1">
      <c r="A56" s="109">
        <v>42</v>
      </c>
      <c r="B56" s="112" t="s">
        <v>15</v>
      </c>
      <c r="C56" s="72">
        <f t="shared" si="1"/>
        <v>155000</v>
      </c>
      <c r="D56" s="72">
        <f t="shared" si="1"/>
        <v>8720</v>
      </c>
      <c r="E56" s="79">
        <f t="shared" si="0"/>
        <v>5.625806451612903</v>
      </c>
    </row>
    <row r="57" spans="1:5" s="88" customFormat="1" ht="12.75" customHeight="1">
      <c r="A57" s="109">
        <v>422</v>
      </c>
      <c r="B57" s="63" t="s">
        <v>20</v>
      </c>
      <c r="C57" s="52">
        <f>C58+C59+C60</f>
        <v>155000</v>
      </c>
      <c r="D57" s="52">
        <f>D58+D59+D60</f>
        <v>8720</v>
      </c>
      <c r="E57" s="79">
        <f t="shared" si="0"/>
        <v>5.625806451612903</v>
      </c>
    </row>
    <row r="58" spans="1:5" ht="12.75" customHeight="1">
      <c r="A58" s="14" t="s">
        <v>16</v>
      </c>
      <c r="B58" s="15" t="s">
        <v>17</v>
      </c>
      <c r="C58" s="187">
        <v>125000</v>
      </c>
      <c r="D58" s="73">
        <v>8720</v>
      </c>
      <c r="E58" s="191">
        <f t="shared" si="0"/>
        <v>6.976</v>
      </c>
    </row>
    <row r="59" spans="1:5" ht="12.75" customHeight="1" hidden="1">
      <c r="A59" s="14">
        <v>4222</v>
      </c>
      <c r="B59" s="70" t="s">
        <v>19</v>
      </c>
      <c r="C59" s="187">
        <v>15000</v>
      </c>
      <c r="D59" s="51">
        <v>0</v>
      </c>
      <c r="E59" s="192">
        <f t="shared" si="0"/>
        <v>0</v>
      </c>
    </row>
    <row r="60" spans="1:5" ht="12.75" customHeight="1" hidden="1">
      <c r="A60" s="14">
        <v>4223</v>
      </c>
      <c r="B60" s="70" t="s">
        <v>46</v>
      </c>
      <c r="C60" s="187">
        <v>15000</v>
      </c>
      <c r="D60" s="51">
        <v>0</v>
      </c>
      <c r="E60" s="192">
        <f t="shared" si="0"/>
        <v>0</v>
      </c>
    </row>
    <row r="61" spans="1:5" ht="12.75" customHeight="1">
      <c r="A61" s="14"/>
      <c r="B61" s="70"/>
      <c r="D61" s="51"/>
      <c r="E61" s="79"/>
    </row>
    <row r="62" spans="1:5" s="88" customFormat="1" ht="12.75" customHeight="1">
      <c r="A62" s="103" t="s">
        <v>71</v>
      </c>
      <c r="B62" s="87" t="s">
        <v>115</v>
      </c>
      <c r="C62" s="52"/>
      <c r="D62" s="52"/>
      <c r="E62" s="79"/>
    </row>
    <row r="63" spans="1:5" s="88" customFormat="1" ht="12.75" customHeight="1" hidden="1">
      <c r="A63" s="103">
        <v>4</v>
      </c>
      <c r="B63" s="65" t="s">
        <v>95</v>
      </c>
      <c r="C63" s="52">
        <f aca="true" t="shared" si="2" ref="C63:D65">C64</f>
        <v>250000</v>
      </c>
      <c r="D63" s="52">
        <f t="shared" si="2"/>
        <v>0</v>
      </c>
      <c r="E63" s="79">
        <f t="shared" si="0"/>
        <v>0</v>
      </c>
    </row>
    <row r="64" spans="1:5" s="88" customFormat="1" ht="12.75" customHeight="1">
      <c r="A64" s="103">
        <v>42</v>
      </c>
      <c r="B64" s="112" t="s">
        <v>15</v>
      </c>
      <c r="C64" s="52">
        <f t="shared" si="2"/>
        <v>250000</v>
      </c>
      <c r="D64" s="52">
        <f t="shared" si="2"/>
        <v>0</v>
      </c>
      <c r="E64" s="79">
        <f t="shared" si="0"/>
        <v>0</v>
      </c>
    </row>
    <row r="65" spans="1:5" s="88" customFormat="1" ht="12.75" customHeight="1">
      <c r="A65" s="103">
        <v>426</v>
      </c>
      <c r="B65" s="87" t="s">
        <v>24</v>
      </c>
      <c r="C65" s="52">
        <f t="shared" si="2"/>
        <v>250000</v>
      </c>
      <c r="D65" s="52">
        <f t="shared" si="2"/>
        <v>0</v>
      </c>
      <c r="E65" s="79">
        <f t="shared" si="0"/>
        <v>0</v>
      </c>
    </row>
    <row r="66" spans="1:5" ht="14.25" customHeight="1" hidden="1">
      <c r="A66" s="14">
        <v>4262</v>
      </c>
      <c r="B66" s="70" t="s">
        <v>1</v>
      </c>
      <c r="C66" s="187">
        <v>250000</v>
      </c>
      <c r="D66" s="73">
        <v>0</v>
      </c>
      <c r="E66" s="79">
        <f t="shared" si="0"/>
        <v>0</v>
      </c>
    </row>
    <row r="67" spans="1:5" ht="14.25" customHeight="1">
      <c r="A67" s="113"/>
      <c r="B67" s="113"/>
      <c r="D67" s="51"/>
      <c r="E67" s="79"/>
    </row>
    <row r="68" spans="1:5" ht="12.75" customHeight="1">
      <c r="A68" s="95">
        <v>101</v>
      </c>
      <c r="B68" s="109" t="s">
        <v>81</v>
      </c>
      <c r="C68" s="52">
        <f>C70</f>
        <v>1000000</v>
      </c>
      <c r="D68" s="52">
        <f>D70</f>
        <v>0</v>
      </c>
      <c r="E68" s="79">
        <f t="shared" si="0"/>
        <v>0</v>
      </c>
    </row>
    <row r="69" spans="1:5" ht="14.25" customHeight="1">
      <c r="A69" s="113"/>
      <c r="B69" s="113"/>
      <c r="D69" s="51"/>
      <c r="E69" s="79"/>
    </row>
    <row r="70" spans="1:5" ht="25.5">
      <c r="A70" s="104" t="s">
        <v>72</v>
      </c>
      <c r="B70" s="61" t="s">
        <v>92</v>
      </c>
      <c r="C70" s="52">
        <f aca="true" t="shared" si="3" ref="C70:D73">C71</f>
        <v>1000000</v>
      </c>
      <c r="D70" s="52">
        <f t="shared" si="3"/>
        <v>0</v>
      </c>
      <c r="E70" s="79">
        <f aca="true" t="shared" si="4" ref="E70:E132">D70/C70*100</f>
        <v>0</v>
      </c>
    </row>
    <row r="71" spans="1:5" ht="14.25" customHeight="1" hidden="1">
      <c r="A71" s="102">
        <v>3</v>
      </c>
      <c r="B71" s="108" t="s">
        <v>82</v>
      </c>
      <c r="C71" s="52">
        <f t="shared" si="3"/>
        <v>1000000</v>
      </c>
      <c r="D71" s="52">
        <f t="shared" si="3"/>
        <v>0</v>
      </c>
      <c r="E71" s="79">
        <f t="shared" si="4"/>
        <v>0</v>
      </c>
    </row>
    <row r="72" spans="1:5" ht="24.75" customHeight="1">
      <c r="A72" s="104">
        <v>37</v>
      </c>
      <c r="B72" s="116" t="s">
        <v>83</v>
      </c>
      <c r="C72" s="52">
        <f t="shared" si="3"/>
        <v>1000000</v>
      </c>
      <c r="D72" s="52">
        <f t="shared" si="3"/>
        <v>0</v>
      </c>
      <c r="E72" s="79">
        <f t="shared" si="4"/>
        <v>0</v>
      </c>
    </row>
    <row r="73" spans="1:5" s="88" customFormat="1" ht="12.75" customHeight="1">
      <c r="A73" s="102">
        <v>371</v>
      </c>
      <c r="B73" s="116" t="s">
        <v>84</v>
      </c>
      <c r="C73" s="52">
        <f t="shared" si="3"/>
        <v>1000000</v>
      </c>
      <c r="D73" s="52">
        <f t="shared" si="3"/>
        <v>0</v>
      </c>
      <c r="E73" s="79">
        <f t="shared" si="4"/>
        <v>0</v>
      </c>
    </row>
    <row r="74" spans="1:5" ht="14.25" customHeight="1" hidden="1">
      <c r="A74" s="113">
        <v>3711</v>
      </c>
      <c r="B74" s="114" t="s">
        <v>64</v>
      </c>
      <c r="C74" s="187">
        <v>1000000</v>
      </c>
      <c r="D74" s="73">
        <v>0</v>
      </c>
      <c r="E74" s="80">
        <f t="shared" si="4"/>
        <v>0</v>
      </c>
    </row>
    <row r="75" spans="1:5" ht="12" customHeight="1">
      <c r="A75" s="113"/>
      <c r="B75" s="114"/>
      <c r="C75" s="73"/>
      <c r="D75" s="73"/>
      <c r="E75" s="79"/>
    </row>
    <row r="76" spans="1:5" ht="12" customHeight="1">
      <c r="A76" s="64"/>
      <c r="B76" s="172" t="s">
        <v>131</v>
      </c>
      <c r="C76" s="52">
        <f>C77</f>
        <v>2585000</v>
      </c>
      <c r="D76" s="52">
        <f>D77</f>
        <v>0</v>
      </c>
      <c r="E76" s="79">
        <f t="shared" si="4"/>
        <v>0</v>
      </c>
    </row>
    <row r="77" spans="1:5" ht="23.25" customHeight="1">
      <c r="A77" s="62">
        <v>100</v>
      </c>
      <c r="B77" s="61" t="s">
        <v>88</v>
      </c>
      <c r="C77" s="52">
        <f>C79</f>
        <v>2585000</v>
      </c>
      <c r="D77" s="52">
        <f>D79</f>
        <v>0</v>
      </c>
      <c r="E77" s="79">
        <f t="shared" si="4"/>
        <v>0</v>
      </c>
    </row>
    <row r="78" spans="4:5" ht="12" customHeight="1">
      <c r="D78" s="51"/>
      <c r="E78" s="79"/>
    </row>
    <row r="79" spans="1:5" ht="12.75" customHeight="1">
      <c r="A79" s="102" t="s">
        <v>69</v>
      </c>
      <c r="B79" s="42" t="s">
        <v>89</v>
      </c>
      <c r="C79" s="52">
        <f>C80</f>
        <v>2585000</v>
      </c>
      <c r="D79" s="52">
        <f>D80</f>
        <v>0</v>
      </c>
      <c r="E79" s="79">
        <f t="shared" si="4"/>
        <v>0</v>
      </c>
    </row>
    <row r="80" spans="1:5" s="68" customFormat="1" ht="12.75" customHeight="1" hidden="1">
      <c r="A80" s="102">
        <v>3</v>
      </c>
      <c r="B80" s="108" t="s">
        <v>82</v>
      </c>
      <c r="C80" s="52">
        <f>C81</f>
        <v>2585000</v>
      </c>
      <c r="D80" s="52">
        <f>D81</f>
        <v>0</v>
      </c>
      <c r="E80" s="79">
        <f t="shared" si="4"/>
        <v>0</v>
      </c>
    </row>
    <row r="81" spans="1:5" s="68" customFormat="1" ht="12.75" customHeight="1">
      <c r="A81" s="102">
        <v>31</v>
      </c>
      <c r="B81" s="109" t="s">
        <v>47</v>
      </c>
      <c r="C81" s="52">
        <f>C82+C84+C86</f>
        <v>2585000</v>
      </c>
      <c r="D81" s="52">
        <f>D82+D84+D86</f>
        <v>0</v>
      </c>
      <c r="E81" s="79">
        <f t="shared" si="4"/>
        <v>0</v>
      </c>
    </row>
    <row r="82" spans="1:5" s="88" customFormat="1" ht="12.75" customHeight="1">
      <c r="A82" s="102">
        <v>311</v>
      </c>
      <c r="B82" s="109" t="s">
        <v>48</v>
      </c>
      <c r="C82" s="52">
        <f>C83</f>
        <v>2200000</v>
      </c>
      <c r="D82" s="52">
        <f>D83</f>
        <v>0</v>
      </c>
      <c r="E82" s="79">
        <f t="shared" si="4"/>
        <v>0</v>
      </c>
    </row>
    <row r="83" spans="1:5" s="67" customFormat="1" ht="12.75" customHeight="1">
      <c r="A83" s="97">
        <v>3111</v>
      </c>
      <c r="B83" s="97" t="s">
        <v>49</v>
      </c>
      <c r="C83" s="187">
        <v>2200000</v>
      </c>
      <c r="D83" s="51">
        <v>0</v>
      </c>
      <c r="E83" s="80">
        <f t="shared" si="4"/>
        <v>0</v>
      </c>
    </row>
    <row r="84" spans="1:5" s="88" customFormat="1" ht="12.75" customHeight="1">
      <c r="A84" s="109">
        <v>312</v>
      </c>
      <c r="B84" s="102" t="s">
        <v>50</v>
      </c>
      <c r="C84" s="52">
        <f>C85</f>
        <v>50000</v>
      </c>
      <c r="D84" s="52">
        <f>D85</f>
        <v>0</v>
      </c>
      <c r="E84" s="79">
        <f t="shared" si="4"/>
        <v>0</v>
      </c>
    </row>
    <row r="85" spans="1:5" s="67" customFormat="1" ht="12.75" customHeight="1" hidden="1">
      <c r="A85" s="97">
        <v>3121</v>
      </c>
      <c r="B85" s="97" t="s">
        <v>50</v>
      </c>
      <c r="C85" s="187">
        <v>50000</v>
      </c>
      <c r="D85" s="51">
        <v>0</v>
      </c>
      <c r="E85" s="79">
        <f t="shared" si="4"/>
        <v>0</v>
      </c>
    </row>
    <row r="86" spans="1:5" s="88" customFormat="1" ht="12.75" customHeight="1">
      <c r="A86" s="109">
        <v>313</v>
      </c>
      <c r="B86" s="102" t="s">
        <v>51</v>
      </c>
      <c r="C86" s="52">
        <f>C87+C88</f>
        <v>335000</v>
      </c>
      <c r="D86" s="52">
        <f>D87+D88</f>
        <v>0</v>
      </c>
      <c r="E86" s="79">
        <f t="shared" si="4"/>
        <v>0</v>
      </c>
    </row>
    <row r="87" spans="1:5" ht="14.25" customHeight="1" hidden="1">
      <c r="A87" s="97">
        <v>3132</v>
      </c>
      <c r="B87" s="97" t="s">
        <v>108</v>
      </c>
      <c r="C87" s="187">
        <v>310000</v>
      </c>
      <c r="D87" s="51">
        <v>0</v>
      </c>
      <c r="E87" s="80">
        <f t="shared" si="4"/>
        <v>0</v>
      </c>
    </row>
    <row r="88" spans="1:5" ht="14.25" customHeight="1" hidden="1">
      <c r="A88" s="97">
        <v>3133</v>
      </c>
      <c r="B88" s="97" t="s">
        <v>109</v>
      </c>
      <c r="C88" s="187">
        <v>25000</v>
      </c>
      <c r="D88" s="51">
        <v>0</v>
      </c>
      <c r="E88" s="80">
        <f t="shared" si="4"/>
        <v>0</v>
      </c>
    </row>
    <row r="89" spans="1:5" ht="14.25" customHeight="1">
      <c r="A89" s="97"/>
      <c r="B89" s="97"/>
      <c r="D89" s="51"/>
      <c r="E89" s="79"/>
    </row>
    <row r="90" spans="1:5" ht="24" customHeight="1">
      <c r="A90" s="113"/>
      <c r="B90" s="185" t="s">
        <v>125</v>
      </c>
      <c r="C90" s="52">
        <f>C91</f>
        <v>11607400</v>
      </c>
      <c r="D90" s="52">
        <f>D91</f>
        <v>2502498</v>
      </c>
      <c r="E90" s="79">
        <f t="shared" si="4"/>
        <v>21.55950514327067</v>
      </c>
    </row>
    <row r="91" spans="1:5" ht="23.25" customHeight="1">
      <c r="A91" s="62">
        <v>102</v>
      </c>
      <c r="B91" s="61" t="s">
        <v>88</v>
      </c>
      <c r="C91" s="52">
        <f>C93+C138+C146+C155</f>
        <v>11607400</v>
      </c>
      <c r="D91" s="52">
        <f>D93+D138+D146+D155</f>
        <v>2502498</v>
      </c>
      <c r="E91" s="79">
        <f t="shared" si="4"/>
        <v>21.55950514327067</v>
      </c>
    </row>
    <row r="92" spans="4:5" ht="14.25" customHeight="1">
      <c r="D92" s="51"/>
      <c r="E92" s="79"/>
    </row>
    <row r="93" spans="1:5" ht="12.75" customHeight="1">
      <c r="A93" s="102" t="s">
        <v>74</v>
      </c>
      <c r="B93" s="42" t="s">
        <v>89</v>
      </c>
      <c r="C93" s="52">
        <f>C94</f>
        <v>10717400</v>
      </c>
      <c r="D93" s="52">
        <f>D94</f>
        <v>2482418</v>
      </c>
      <c r="E93" s="79">
        <f t="shared" si="4"/>
        <v>23.16250209938978</v>
      </c>
    </row>
    <row r="94" spans="1:5" ht="12.75" customHeight="1" hidden="1">
      <c r="A94" s="102">
        <v>3</v>
      </c>
      <c r="B94" s="108" t="s">
        <v>82</v>
      </c>
      <c r="C94" s="52">
        <f>C95+C103+C126+C131+C134</f>
        <v>10717400</v>
      </c>
      <c r="D94" s="52">
        <f>D95+D103+D126+D131+D134</f>
        <v>2482418</v>
      </c>
      <c r="E94" s="79">
        <f t="shared" si="4"/>
        <v>23.16250209938978</v>
      </c>
    </row>
    <row r="95" spans="1:5" ht="12.75" customHeight="1">
      <c r="A95" s="102">
        <v>31</v>
      </c>
      <c r="B95" s="109" t="s">
        <v>47</v>
      </c>
      <c r="C95" s="52">
        <f>C96+C98+C100</f>
        <v>3750000</v>
      </c>
      <c r="D95" s="52">
        <f>D96+D98+D100</f>
        <v>1562121</v>
      </c>
      <c r="E95" s="79">
        <f t="shared" si="4"/>
        <v>41.65656</v>
      </c>
    </row>
    <row r="96" spans="1:5" s="88" customFormat="1" ht="12.75" customHeight="1">
      <c r="A96" s="102">
        <v>311</v>
      </c>
      <c r="B96" s="109" t="s">
        <v>48</v>
      </c>
      <c r="C96" s="52">
        <f>C97</f>
        <v>3000000</v>
      </c>
      <c r="D96" s="52">
        <f>D97</f>
        <v>1330858</v>
      </c>
      <c r="E96" s="79">
        <f t="shared" si="4"/>
        <v>44.36193333333333</v>
      </c>
    </row>
    <row r="97" spans="1:9" ht="12.75" customHeight="1">
      <c r="A97" s="97">
        <v>3111</v>
      </c>
      <c r="B97" s="97" t="s">
        <v>49</v>
      </c>
      <c r="C97" s="187">
        <v>3000000</v>
      </c>
      <c r="D97" s="73">
        <v>1330858</v>
      </c>
      <c r="E97" s="192">
        <f t="shared" si="4"/>
        <v>44.36193333333333</v>
      </c>
      <c r="F97" s="81"/>
      <c r="G97" s="81"/>
      <c r="H97" s="81"/>
      <c r="I97" s="81"/>
    </row>
    <row r="98" spans="1:9" s="88" customFormat="1" ht="12.75" customHeight="1">
      <c r="A98" s="109">
        <v>312</v>
      </c>
      <c r="B98" s="102" t="s">
        <v>50</v>
      </c>
      <c r="C98" s="52">
        <f>C99</f>
        <v>200000</v>
      </c>
      <c r="D98" s="72">
        <f>D99</f>
        <v>2138</v>
      </c>
      <c r="E98" s="79">
        <f t="shared" si="4"/>
        <v>1.069</v>
      </c>
      <c r="F98" s="132"/>
      <c r="G98" s="132"/>
      <c r="H98" s="132"/>
      <c r="I98" s="81"/>
    </row>
    <row r="99" spans="1:9" s="67" customFormat="1" ht="12.75" customHeight="1">
      <c r="A99" s="97">
        <v>3121</v>
      </c>
      <c r="B99" s="97" t="s">
        <v>50</v>
      </c>
      <c r="C99" s="187">
        <v>200000</v>
      </c>
      <c r="D99" s="73">
        <v>2138</v>
      </c>
      <c r="E99" s="192">
        <f t="shared" si="4"/>
        <v>1.069</v>
      </c>
      <c r="F99" s="128"/>
      <c r="G99" s="128"/>
      <c r="H99" s="128"/>
      <c r="I99" s="81"/>
    </row>
    <row r="100" spans="1:9" s="88" customFormat="1" ht="12.75" customHeight="1">
      <c r="A100" s="109">
        <v>313</v>
      </c>
      <c r="B100" s="102" t="s">
        <v>51</v>
      </c>
      <c r="C100" s="52">
        <f>C101+C102</f>
        <v>550000</v>
      </c>
      <c r="D100" s="72">
        <f>D101+D102</f>
        <v>229125</v>
      </c>
      <c r="E100" s="79">
        <f t="shared" si="4"/>
        <v>41.65909090909091</v>
      </c>
      <c r="F100" s="132"/>
      <c r="G100" s="132"/>
      <c r="H100" s="132"/>
      <c r="I100" s="81"/>
    </row>
    <row r="101" spans="1:9" ht="12.75" customHeight="1">
      <c r="A101" s="97">
        <v>3132</v>
      </c>
      <c r="B101" s="97" t="s">
        <v>108</v>
      </c>
      <c r="C101" s="187">
        <v>450000</v>
      </c>
      <c r="D101" s="73">
        <v>206479</v>
      </c>
      <c r="E101" s="192">
        <f t="shared" si="4"/>
        <v>45.88422222222222</v>
      </c>
      <c r="F101" s="81"/>
      <c r="G101" s="81"/>
      <c r="H101" s="81"/>
      <c r="I101" s="81"/>
    </row>
    <row r="102" spans="1:9" ht="12.75" customHeight="1">
      <c r="A102" s="97">
        <v>3133</v>
      </c>
      <c r="B102" s="97" t="s">
        <v>109</v>
      </c>
      <c r="C102" s="187">
        <v>100000</v>
      </c>
      <c r="D102" s="73">
        <v>22646</v>
      </c>
      <c r="E102" s="192">
        <f t="shared" si="4"/>
        <v>22.646</v>
      </c>
      <c r="F102" s="81"/>
      <c r="G102" s="81"/>
      <c r="H102" s="81"/>
      <c r="I102" s="81"/>
    </row>
    <row r="103" spans="1:9" s="68" customFormat="1" ht="12.75" customHeight="1">
      <c r="A103" s="109">
        <v>32</v>
      </c>
      <c r="B103" s="63" t="s">
        <v>3</v>
      </c>
      <c r="C103" s="52">
        <f>C104+C108+C112+C121</f>
        <v>1922900</v>
      </c>
      <c r="D103" s="72">
        <f>D104+D108+D112+D121</f>
        <v>859552</v>
      </c>
      <c r="E103" s="79">
        <f t="shared" si="4"/>
        <v>44.700816475115715</v>
      </c>
      <c r="F103" s="133"/>
      <c r="G103" s="133"/>
      <c r="H103" s="133"/>
      <c r="I103" s="81"/>
    </row>
    <row r="104" spans="1:9" s="88" customFormat="1" ht="12.75" customHeight="1">
      <c r="A104" s="109">
        <v>321</v>
      </c>
      <c r="B104" s="63" t="s">
        <v>7</v>
      </c>
      <c r="C104" s="52">
        <f>C105+C106+C107</f>
        <v>269500</v>
      </c>
      <c r="D104" s="72">
        <f>D105+D106+D107</f>
        <v>149801</v>
      </c>
      <c r="E104" s="79">
        <f t="shared" si="4"/>
        <v>55.5847866419295</v>
      </c>
      <c r="F104" s="132"/>
      <c r="G104" s="132"/>
      <c r="H104" s="132"/>
      <c r="I104" s="81"/>
    </row>
    <row r="105" spans="1:9" s="67" customFormat="1" ht="12.75" customHeight="1">
      <c r="A105" s="97">
        <v>3211</v>
      </c>
      <c r="B105" s="110" t="s">
        <v>52</v>
      </c>
      <c r="C105" s="187">
        <v>150000</v>
      </c>
      <c r="D105" s="73">
        <v>87131</v>
      </c>
      <c r="E105" s="192">
        <f t="shared" si="4"/>
        <v>58.08733333333333</v>
      </c>
      <c r="F105" s="128"/>
      <c r="G105" s="128"/>
      <c r="H105" s="128"/>
      <c r="I105" s="81"/>
    </row>
    <row r="106" spans="1:9" s="67" customFormat="1" ht="12.75" customHeight="1">
      <c r="A106" s="97">
        <v>3212</v>
      </c>
      <c r="B106" s="110" t="s">
        <v>53</v>
      </c>
      <c r="C106" s="187">
        <v>71500</v>
      </c>
      <c r="D106" s="73">
        <v>48330</v>
      </c>
      <c r="E106" s="192">
        <f t="shared" si="4"/>
        <v>67.5944055944056</v>
      </c>
      <c r="F106" s="128"/>
      <c r="G106" s="128"/>
      <c r="H106" s="128"/>
      <c r="I106" s="81"/>
    </row>
    <row r="107" spans="1:9" s="67" customFormat="1" ht="12.75" customHeight="1">
      <c r="A107" s="113" t="s">
        <v>5</v>
      </c>
      <c r="B107" s="111" t="s">
        <v>6</v>
      </c>
      <c r="C107" s="187">
        <v>48000</v>
      </c>
      <c r="D107" s="73">
        <v>14340</v>
      </c>
      <c r="E107" s="192">
        <f t="shared" si="4"/>
        <v>29.875</v>
      </c>
      <c r="I107" s="128"/>
    </row>
    <row r="108" spans="1:5" s="88" customFormat="1" ht="12.75" customHeight="1">
      <c r="A108" s="112">
        <v>322</v>
      </c>
      <c r="B108" s="112" t="s">
        <v>54</v>
      </c>
      <c r="C108" s="52">
        <f>C109+C110+C111</f>
        <v>157500</v>
      </c>
      <c r="D108" s="52">
        <f>D109+D110+D111</f>
        <v>200748</v>
      </c>
      <c r="E108" s="79">
        <f t="shared" si="4"/>
        <v>127.45904761904762</v>
      </c>
    </row>
    <row r="109" spans="1:5" s="67" customFormat="1" ht="12.75" customHeight="1">
      <c r="A109" s="113">
        <v>3221</v>
      </c>
      <c r="B109" s="97" t="s">
        <v>55</v>
      </c>
      <c r="C109" s="187">
        <v>60000</v>
      </c>
      <c r="D109" s="51">
        <v>44882</v>
      </c>
      <c r="E109" s="192">
        <f t="shared" si="4"/>
        <v>74.80333333333333</v>
      </c>
    </row>
    <row r="110" spans="1:5" s="67" customFormat="1" ht="12.75" customHeight="1">
      <c r="A110" s="113">
        <v>3223</v>
      </c>
      <c r="B110" s="97" t="s">
        <v>56</v>
      </c>
      <c r="C110" s="187">
        <v>90000</v>
      </c>
      <c r="D110" s="51">
        <v>155757</v>
      </c>
      <c r="E110" s="192">
        <f t="shared" si="4"/>
        <v>173.06333333333333</v>
      </c>
    </row>
    <row r="111" spans="1:5" s="67" customFormat="1" ht="12.75" customHeight="1">
      <c r="A111" s="113" t="s">
        <v>8</v>
      </c>
      <c r="B111" s="113" t="s">
        <v>9</v>
      </c>
      <c r="C111" s="187">
        <v>7500</v>
      </c>
      <c r="D111" s="51">
        <v>109</v>
      </c>
      <c r="E111" s="192">
        <f t="shared" si="4"/>
        <v>1.4533333333333334</v>
      </c>
    </row>
    <row r="112" spans="1:5" s="88" customFormat="1" ht="12.75" customHeight="1">
      <c r="A112" s="112">
        <v>323</v>
      </c>
      <c r="B112" s="112" t="s">
        <v>10</v>
      </c>
      <c r="C112" s="52">
        <f>C113+C114+C115+C116+C117+C118+C119+C120</f>
        <v>1375000</v>
      </c>
      <c r="D112" s="52">
        <f>D113+D114+D115+D116+D117+D118+D119+D120</f>
        <v>473341</v>
      </c>
      <c r="E112" s="79">
        <f t="shared" si="4"/>
        <v>34.4248</v>
      </c>
    </row>
    <row r="113" spans="1:5" s="67" customFormat="1" ht="12.75" customHeight="1">
      <c r="A113" s="105">
        <v>3231</v>
      </c>
      <c r="B113" s="97" t="s">
        <v>57</v>
      </c>
      <c r="C113" s="187">
        <v>65000</v>
      </c>
      <c r="D113" s="51">
        <v>46396</v>
      </c>
      <c r="E113" s="192">
        <f t="shared" si="4"/>
        <v>71.37846153846154</v>
      </c>
    </row>
    <row r="114" spans="1:5" s="67" customFormat="1" ht="12.75" customHeight="1">
      <c r="A114" s="105">
        <v>3232</v>
      </c>
      <c r="B114" s="113" t="s">
        <v>11</v>
      </c>
      <c r="C114" s="187">
        <v>750000</v>
      </c>
      <c r="D114" s="73">
        <v>7044</v>
      </c>
      <c r="E114" s="192">
        <f t="shared" si="4"/>
        <v>0.9391999999999999</v>
      </c>
    </row>
    <row r="115" spans="1:5" s="67" customFormat="1" ht="12.75" customHeight="1">
      <c r="A115" s="105">
        <v>3233</v>
      </c>
      <c r="B115" s="105" t="s">
        <v>106</v>
      </c>
      <c r="C115" s="187">
        <v>25000</v>
      </c>
      <c r="D115" s="73">
        <v>4420</v>
      </c>
      <c r="E115" s="192">
        <f t="shared" si="4"/>
        <v>17.68</v>
      </c>
    </row>
    <row r="116" spans="1:5" s="67" customFormat="1" ht="12.75" customHeight="1">
      <c r="A116" s="105">
        <v>3234</v>
      </c>
      <c r="B116" s="110" t="s">
        <v>58</v>
      </c>
      <c r="C116" s="187">
        <v>80000</v>
      </c>
      <c r="D116" s="51">
        <v>201804</v>
      </c>
      <c r="E116" s="192">
        <f t="shared" si="4"/>
        <v>252.255</v>
      </c>
    </row>
    <row r="117" spans="1:5" s="67" customFormat="1" ht="12.75" customHeight="1">
      <c r="A117" s="105">
        <v>3235</v>
      </c>
      <c r="B117" s="110" t="s">
        <v>59</v>
      </c>
      <c r="C117" s="187">
        <v>25000</v>
      </c>
      <c r="D117" s="51">
        <v>450</v>
      </c>
      <c r="E117" s="192">
        <f t="shared" si="4"/>
        <v>1.7999999999999998</v>
      </c>
    </row>
    <row r="118" spans="1:5" s="75" customFormat="1" ht="12.75" customHeight="1">
      <c r="A118" s="105">
        <v>3237</v>
      </c>
      <c r="B118" s="113" t="s">
        <v>12</v>
      </c>
      <c r="C118" s="187">
        <v>300000</v>
      </c>
      <c r="D118" s="71">
        <v>124755</v>
      </c>
      <c r="E118" s="192">
        <f t="shared" si="4"/>
        <v>41.585</v>
      </c>
    </row>
    <row r="119" spans="1:5" s="67" customFormat="1" ht="12.75" customHeight="1">
      <c r="A119" s="105">
        <v>3238</v>
      </c>
      <c r="B119" s="113" t="s">
        <v>13</v>
      </c>
      <c r="C119" s="187">
        <v>40000</v>
      </c>
      <c r="D119" s="73">
        <v>12897</v>
      </c>
      <c r="E119" s="192">
        <f t="shared" si="4"/>
        <v>32.2425</v>
      </c>
    </row>
    <row r="120" spans="1:5" s="67" customFormat="1" ht="12.75" customHeight="1">
      <c r="A120" s="105">
        <v>3239</v>
      </c>
      <c r="B120" s="113" t="s">
        <v>60</v>
      </c>
      <c r="C120" s="187">
        <v>90000</v>
      </c>
      <c r="D120" s="71">
        <v>75575</v>
      </c>
      <c r="E120" s="192">
        <f t="shared" si="4"/>
        <v>83.97222222222223</v>
      </c>
    </row>
    <row r="121" spans="1:5" s="88" customFormat="1" ht="12.75" customHeight="1">
      <c r="A121" s="102">
        <v>329</v>
      </c>
      <c r="B121" s="109" t="s">
        <v>61</v>
      </c>
      <c r="C121" s="74">
        <f>C122+C123+C124+C125</f>
        <v>120900</v>
      </c>
      <c r="D121" s="74">
        <f>D122+D123+D124+D125</f>
        <v>35662</v>
      </c>
      <c r="E121" s="79">
        <f t="shared" si="4"/>
        <v>29.497105045492145</v>
      </c>
    </row>
    <row r="122" spans="1:5" ht="12.75" customHeight="1">
      <c r="A122" s="105">
        <v>3292</v>
      </c>
      <c r="B122" s="105" t="s">
        <v>62</v>
      </c>
      <c r="C122" s="190">
        <v>15600</v>
      </c>
      <c r="D122" s="71">
        <v>227</v>
      </c>
      <c r="E122" s="192">
        <f t="shared" si="4"/>
        <v>1.4551282051282053</v>
      </c>
    </row>
    <row r="123" spans="1:5" ht="12.75" customHeight="1">
      <c r="A123" s="105">
        <v>3293</v>
      </c>
      <c r="B123" s="105" t="s">
        <v>63</v>
      </c>
      <c r="C123" s="190">
        <v>25000</v>
      </c>
      <c r="D123" s="71">
        <v>20252</v>
      </c>
      <c r="E123" s="192">
        <f t="shared" si="4"/>
        <v>81.008</v>
      </c>
    </row>
    <row r="124" spans="1:5" ht="12.75" customHeight="1" hidden="1">
      <c r="A124" s="105">
        <v>3294</v>
      </c>
      <c r="B124" s="97" t="s">
        <v>112</v>
      </c>
      <c r="C124" s="190">
        <v>300</v>
      </c>
      <c r="D124" s="71">
        <v>0</v>
      </c>
      <c r="E124" s="192">
        <f t="shared" si="4"/>
        <v>0</v>
      </c>
    </row>
    <row r="125" spans="1:5" ht="12.75" customHeight="1">
      <c r="A125" s="105">
        <v>3295</v>
      </c>
      <c r="B125" s="105" t="s">
        <v>111</v>
      </c>
      <c r="C125" s="190">
        <v>80000</v>
      </c>
      <c r="D125" s="71">
        <v>15183</v>
      </c>
      <c r="E125" s="192">
        <f t="shared" si="4"/>
        <v>18.978749999999998</v>
      </c>
    </row>
    <row r="126" spans="1:5" s="68" customFormat="1" ht="12.75" customHeight="1">
      <c r="A126" s="102">
        <v>34</v>
      </c>
      <c r="B126" s="63" t="s">
        <v>14</v>
      </c>
      <c r="C126" s="52">
        <f>C127</f>
        <v>33000</v>
      </c>
      <c r="D126" s="52">
        <f>D127</f>
        <v>5847</v>
      </c>
      <c r="E126" s="79">
        <f t="shared" si="4"/>
        <v>17.71818181818182</v>
      </c>
    </row>
    <row r="127" spans="1:5" s="88" customFormat="1" ht="12.75" customHeight="1">
      <c r="A127" s="102">
        <v>343</v>
      </c>
      <c r="B127" s="109" t="s">
        <v>66</v>
      </c>
      <c r="C127" s="52">
        <f>C128+C129+C130</f>
        <v>33000</v>
      </c>
      <c r="D127" s="52">
        <f>D128+D129+D130</f>
        <v>5847</v>
      </c>
      <c r="E127" s="79">
        <f t="shared" si="4"/>
        <v>17.71818181818182</v>
      </c>
    </row>
    <row r="128" spans="1:5" ht="12.75" customHeight="1">
      <c r="A128" s="119">
        <v>3431</v>
      </c>
      <c r="B128" s="114" t="s">
        <v>67</v>
      </c>
      <c r="C128" s="187">
        <v>18000</v>
      </c>
      <c r="D128" s="51">
        <v>5633</v>
      </c>
      <c r="E128" s="192">
        <f t="shared" si="4"/>
        <v>31.294444444444448</v>
      </c>
    </row>
    <row r="129" spans="1:5" ht="12.75" customHeight="1">
      <c r="A129" s="119">
        <v>3432</v>
      </c>
      <c r="B129" s="114" t="s">
        <v>110</v>
      </c>
      <c r="C129" s="187">
        <v>10000</v>
      </c>
      <c r="D129" s="51">
        <v>145</v>
      </c>
      <c r="E129" s="192">
        <f t="shared" si="4"/>
        <v>1.4500000000000002</v>
      </c>
    </row>
    <row r="130" spans="1:5" ht="12.75" customHeight="1">
      <c r="A130" s="119">
        <v>3433</v>
      </c>
      <c r="B130" s="114" t="s">
        <v>68</v>
      </c>
      <c r="C130" s="187">
        <v>5000</v>
      </c>
      <c r="D130" s="51">
        <v>69</v>
      </c>
      <c r="E130" s="192">
        <f t="shared" si="4"/>
        <v>1.38</v>
      </c>
    </row>
    <row r="131" spans="1:5" s="88" customFormat="1" ht="24" customHeight="1">
      <c r="A131" s="107">
        <v>37</v>
      </c>
      <c r="B131" s="115" t="s">
        <v>124</v>
      </c>
      <c r="C131" s="52">
        <f>C132</f>
        <v>11500</v>
      </c>
      <c r="D131" s="52">
        <f>D132</f>
        <v>11815</v>
      </c>
      <c r="E131" s="79">
        <f t="shared" si="4"/>
        <v>102.7391304347826</v>
      </c>
    </row>
    <row r="132" spans="1:5" s="88" customFormat="1" ht="12.75" customHeight="1">
      <c r="A132" s="62">
        <v>372</v>
      </c>
      <c r="B132" s="115" t="s">
        <v>123</v>
      </c>
      <c r="C132" s="52">
        <f>C133</f>
        <v>11500</v>
      </c>
      <c r="D132" s="52">
        <f>D133</f>
        <v>11815</v>
      </c>
      <c r="E132" s="79">
        <f t="shared" si="4"/>
        <v>102.7391304347826</v>
      </c>
    </row>
    <row r="133" spans="1:5" ht="12.75" customHeight="1">
      <c r="A133" s="119">
        <v>3721</v>
      </c>
      <c r="B133" s="114" t="s">
        <v>122</v>
      </c>
      <c r="C133" s="187">
        <v>11500</v>
      </c>
      <c r="D133" s="51">
        <v>11815</v>
      </c>
      <c r="E133" s="192">
        <f aca="true" t="shared" si="5" ref="E133:E182">D133/C133*100</f>
        <v>102.7391304347826</v>
      </c>
    </row>
    <row r="134" spans="1:5" s="68" customFormat="1" ht="12.75" customHeight="1">
      <c r="A134" s="62">
        <v>38</v>
      </c>
      <c r="B134" s="116" t="s">
        <v>99</v>
      </c>
      <c r="C134" s="3">
        <f>C135</f>
        <v>5000000</v>
      </c>
      <c r="D134" s="3">
        <f>D135</f>
        <v>43083</v>
      </c>
      <c r="E134" s="79">
        <f t="shared" si="5"/>
        <v>0.86166</v>
      </c>
    </row>
    <row r="135" spans="1:5" s="68" customFormat="1" ht="12.75" customHeight="1">
      <c r="A135" s="62">
        <v>383</v>
      </c>
      <c r="B135" s="115" t="s">
        <v>119</v>
      </c>
      <c r="C135" s="3">
        <f>C136</f>
        <v>5000000</v>
      </c>
      <c r="D135" s="3">
        <f>D136</f>
        <v>43083</v>
      </c>
      <c r="E135" s="79">
        <f t="shared" si="5"/>
        <v>0.86166</v>
      </c>
    </row>
    <row r="136" spans="1:5" s="67" customFormat="1" ht="12.75" customHeight="1">
      <c r="A136" s="119">
        <v>3831</v>
      </c>
      <c r="B136" s="114" t="s">
        <v>133</v>
      </c>
      <c r="C136" s="187">
        <v>5000000</v>
      </c>
      <c r="D136" s="73">
        <v>43083</v>
      </c>
      <c r="E136" s="192">
        <f t="shared" si="5"/>
        <v>0.86166</v>
      </c>
    </row>
    <row r="137" spans="1:5" ht="12" customHeight="1">
      <c r="A137" s="113"/>
      <c r="B137" s="113"/>
      <c r="D137" s="51"/>
      <c r="E137" s="79"/>
    </row>
    <row r="138" spans="1:5" ht="12.75" customHeight="1">
      <c r="A138" s="109" t="s">
        <v>85</v>
      </c>
      <c r="B138" s="109" t="s">
        <v>90</v>
      </c>
      <c r="C138" s="52">
        <f aca="true" t="shared" si="6" ref="C138:D140">C139</f>
        <v>155000</v>
      </c>
      <c r="D138" s="52">
        <f t="shared" si="6"/>
        <v>20080</v>
      </c>
      <c r="E138" s="79">
        <f t="shared" si="5"/>
        <v>12.954838709677418</v>
      </c>
    </row>
    <row r="139" spans="1:5" ht="14.25" customHeight="1" hidden="1">
      <c r="A139" s="109">
        <v>4</v>
      </c>
      <c r="B139" s="65" t="s">
        <v>95</v>
      </c>
      <c r="C139" s="52">
        <f t="shared" si="6"/>
        <v>155000</v>
      </c>
      <c r="D139" s="52">
        <f t="shared" si="6"/>
        <v>20080</v>
      </c>
      <c r="E139" s="79">
        <f t="shared" si="5"/>
        <v>12.954838709677418</v>
      </c>
    </row>
    <row r="140" spans="1:5" ht="12.75" customHeight="1">
      <c r="A140" s="109">
        <v>42</v>
      </c>
      <c r="B140" s="112" t="s">
        <v>15</v>
      </c>
      <c r="C140" s="52">
        <f t="shared" si="6"/>
        <v>155000</v>
      </c>
      <c r="D140" s="52">
        <f t="shared" si="6"/>
        <v>20080</v>
      </c>
      <c r="E140" s="79">
        <f t="shared" si="5"/>
        <v>12.954838709677418</v>
      </c>
    </row>
    <row r="141" spans="1:5" s="88" customFormat="1" ht="12.75" customHeight="1">
      <c r="A141" s="109">
        <v>422</v>
      </c>
      <c r="B141" s="63" t="s">
        <v>20</v>
      </c>
      <c r="C141" s="52">
        <f>C142+C143+C144</f>
        <v>155000</v>
      </c>
      <c r="D141" s="52">
        <f>D142+D143+D144</f>
        <v>20080</v>
      </c>
      <c r="E141" s="79">
        <f t="shared" si="5"/>
        <v>12.954838709677418</v>
      </c>
    </row>
    <row r="142" spans="1:5" ht="12.75" customHeight="1">
      <c r="A142" s="14" t="s">
        <v>16</v>
      </c>
      <c r="B142" s="15" t="s">
        <v>17</v>
      </c>
      <c r="C142" s="187">
        <v>125000</v>
      </c>
      <c r="D142" s="73">
        <v>16955</v>
      </c>
      <c r="E142" s="192">
        <f t="shared" si="5"/>
        <v>13.564000000000002</v>
      </c>
    </row>
    <row r="143" spans="1:5" ht="12.75" customHeight="1" hidden="1">
      <c r="A143" s="113" t="s">
        <v>18</v>
      </c>
      <c r="B143" s="113" t="s">
        <v>19</v>
      </c>
      <c r="C143" s="187">
        <v>15000</v>
      </c>
      <c r="D143" s="51">
        <v>0</v>
      </c>
      <c r="E143" s="192">
        <f t="shared" si="5"/>
        <v>0</v>
      </c>
    </row>
    <row r="144" spans="1:5" ht="12.75" customHeight="1">
      <c r="A144" s="97">
        <v>4223</v>
      </c>
      <c r="B144" s="110" t="s">
        <v>46</v>
      </c>
      <c r="C144" s="187">
        <v>15000</v>
      </c>
      <c r="D144" s="51">
        <v>3125</v>
      </c>
      <c r="E144" s="192">
        <f t="shared" si="5"/>
        <v>20.833333333333336</v>
      </c>
    </row>
    <row r="145" spans="1:5" ht="12" customHeight="1">
      <c r="A145" s="113"/>
      <c r="B145" s="113"/>
      <c r="D145" s="51"/>
      <c r="E145" s="79"/>
    </row>
    <row r="146" spans="1:5" ht="12.75" customHeight="1">
      <c r="A146" s="109" t="s">
        <v>73</v>
      </c>
      <c r="B146" s="109" t="s">
        <v>91</v>
      </c>
      <c r="C146" s="52">
        <f>C147</f>
        <v>250000</v>
      </c>
      <c r="D146" s="52">
        <f>D147</f>
        <v>0</v>
      </c>
      <c r="E146" s="79">
        <f t="shared" si="5"/>
        <v>0</v>
      </c>
    </row>
    <row r="147" spans="1:5" ht="12.75" customHeight="1" hidden="1">
      <c r="A147" s="109">
        <v>4</v>
      </c>
      <c r="B147" s="65" t="s">
        <v>95</v>
      </c>
      <c r="C147" s="52">
        <f>C148+C151</f>
        <v>250000</v>
      </c>
      <c r="D147" s="52">
        <f>D148+D151</f>
        <v>0</v>
      </c>
      <c r="E147" s="79">
        <f t="shared" si="5"/>
        <v>0</v>
      </c>
    </row>
    <row r="148" spans="1:5" ht="12.75" customHeight="1" hidden="1">
      <c r="A148" s="109">
        <v>41</v>
      </c>
      <c r="B148" s="65" t="s">
        <v>129</v>
      </c>
      <c r="C148" s="52">
        <f>C149</f>
        <v>0</v>
      </c>
      <c r="D148" s="52">
        <f>D149</f>
        <v>0</v>
      </c>
      <c r="E148" s="79" t="e">
        <f t="shared" si="5"/>
        <v>#DIV/0!</v>
      </c>
    </row>
    <row r="149" spans="1:5" ht="12.75" customHeight="1" hidden="1">
      <c r="A149" s="109">
        <v>412</v>
      </c>
      <c r="B149" s="65" t="s">
        <v>130</v>
      </c>
      <c r="C149" s="52">
        <f>C150</f>
        <v>0</v>
      </c>
      <c r="D149" s="52">
        <f>D150</f>
        <v>0</v>
      </c>
      <c r="E149" s="79" t="e">
        <f t="shared" si="5"/>
        <v>#DIV/0!</v>
      </c>
    </row>
    <row r="150" spans="1:5" s="67" customFormat="1" ht="12.75" customHeight="1" hidden="1">
      <c r="A150" s="97">
        <v>4123</v>
      </c>
      <c r="B150" s="126" t="s">
        <v>128</v>
      </c>
      <c r="C150" s="187">
        <v>0</v>
      </c>
      <c r="D150" s="51">
        <v>0</v>
      </c>
      <c r="E150" s="79"/>
    </row>
    <row r="151" spans="1:5" ht="12.75" customHeight="1">
      <c r="A151" s="109">
        <v>42</v>
      </c>
      <c r="B151" s="112" t="s">
        <v>15</v>
      </c>
      <c r="C151" s="52">
        <f>C152</f>
        <v>250000</v>
      </c>
      <c r="D151" s="52">
        <f>D152</f>
        <v>0</v>
      </c>
      <c r="E151" s="79">
        <f t="shared" si="5"/>
        <v>0</v>
      </c>
    </row>
    <row r="152" spans="1:5" s="88" customFormat="1" ht="12.75" customHeight="1">
      <c r="A152" s="109">
        <v>426</v>
      </c>
      <c r="B152" s="124" t="s">
        <v>24</v>
      </c>
      <c r="C152" s="52">
        <f>C153</f>
        <v>250000</v>
      </c>
      <c r="D152" s="52">
        <f>D153</f>
        <v>0</v>
      </c>
      <c r="E152" s="79">
        <f t="shared" si="5"/>
        <v>0</v>
      </c>
    </row>
    <row r="153" spans="1:5" ht="12.75" customHeight="1" hidden="1">
      <c r="A153" s="113" t="s">
        <v>65</v>
      </c>
      <c r="B153" s="111" t="s">
        <v>1</v>
      </c>
      <c r="C153" s="187">
        <v>250000</v>
      </c>
      <c r="D153" s="73">
        <v>0</v>
      </c>
      <c r="E153" s="80">
        <f t="shared" si="5"/>
        <v>0</v>
      </c>
    </row>
    <row r="154" spans="1:5" ht="12.75" customHeight="1">
      <c r="A154" s="113"/>
      <c r="B154" s="113"/>
      <c r="C154" s="73"/>
      <c r="D154" s="73"/>
      <c r="E154" s="79"/>
    </row>
    <row r="155" spans="1:5" ht="12.75" customHeight="1">
      <c r="A155" s="109" t="s">
        <v>75</v>
      </c>
      <c r="B155" s="116" t="s">
        <v>93</v>
      </c>
      <c r="C155" s="52">
        <f aca="true" t="shared" si="7" ref="C155:D158">C156</f>
        <v>485000</v>
      </c>
      <c r="D155" s="52">
        <f t="shared" si="7"/>
        <v>0</v>
      </c>
      <c r="E155" s="79">
        <f t="shared" si="5"/>
        <v>0</v>
      </c>
    </row>
    <row r="156" spans="1:5" ht="12.75" customHeight="1" hidden="1">
      <c r="A156" s="109">
        <v>4</v>
      </c>
      <c r="B156" s="65" t="s">
        <v>95</v>
      </c>
      <c r="C156" s="52">
        <f t="shared" si="7"/>
        <v>485000</v>
      </c>
      <c r="D156" s="52">
        <f t="shared" si="7"/>
        <v>0</v>
      </c>
      <c r="E156" s="79">
        <f t="shared" si="5"/>
        <v>0</v>
      </c>
    </row>
    <row r="157" spans="1:5" ht="12.75" customHeight="1">
      <c r="A157" s="109">
        <v>42</v>
      </c>
      <c r="B157" s="112" t="s">
        <v>15</v>
      </c>
      <c r="C157" s="52">
        <f t="shared" si="7"/>
        <v>485000</v>
      </c>
      <c r="D157" s="52">
        <f t="shared" si="7"/>
        <v>0</v>
      </c>
      <c r="E157" s="79">
        <f t="shared" si="5"/>
        <v>0</v>
      </c>
    </row>
    <row r="158" spans="1:5" s="88" customFormat="1" ht="12.75" customHeight="1">
      <c r="A158" s="109">
        <v>423</v>
      </c>
      <c r="B158" s="124" t="s">
        <v>21</v>
      </c>
      <c r="C158" s="52">
        <f t="shared" si="7"/>
        <v>485000</v>
      </c>
      <c r="D158" s="52">
        <f t="shared" si="7"/>
        <v>0</v>
      </c>
      <c r="E158" s="79">
        <f t="shared" si="5"/>
        <v>0</v>
      </c>
    </row>
    <row r="159" spans="1:5" ht="12.75" customHeight="1" hidden="1">
      <c r="A159" s="118" t="s">
        <v>23</v>
      </c>
      <c r="B159" s="113" t="s">
        <v>22</v>
      </c>
      <c r="C159" s="187">
        <v>485000</v>
      </c>
      <c r="D159" s="51">
        <v>0</v>
      </c>
      <c r="E159" s="80">
        <f t="shared" si="5"/>
        <v>0</v>
      </c>
    </row>
    <row r="160" spans="1:5" ht="12" customHeight="1">
      <c r="A160" s="118"/>
      <c r="B160" s="113"/>
      <c r="D160" s="51"/>
      <c r="E160" s="79"/>
    </row>
    <row r="161" spans="1:5" s="88" customFormat="1" ht="12.75" customHeight="1">
      <c r="A161" s="120"/>
      <c r="B161" s="186" t="s">
        <v>120</v>
      </c>
      <c r="C161" s="3">
        <f>C163</f>
        <v>200100</v>
      </c>
      <c r="D161" s="3">
        <f>D163</f>
        <v>107654</v>
      </c>
      <c r="E161" s="79">
        <f t="shared" si="5"/>
        <v>53.80009995002498</v>
      </c>
    </row>
    <row r="162" spans="1:5" s="88" customFormat="1" ht="12" customHeight="1">
      <c r="A162" s="120"/>
      <c r="B162" s="186"/>
      <c r="C162" s="3"/>
      <c r="D162" s="3"/>
      <c r="E162" s="79"/>
    </row>
    <row r="163" spans="1:5" s="88" customFormat="1" ht="12.75" customHeight="1">
      <c r="A163" s="62">
        <v>103</v>
      </c>
      <c r="B163" s="61" t="s">
        <v>88</v>
      </c>
      <c r="C163" s="52">
        <f>C165</f>
        <v>200100</v>
      </c>
      <c r="D163" s="52">
        <f>D165</f>
        <v>107654</v>
      </c>
      <c r="E163" s="79">
        <f t="shared" si="5"/>
        <v>53.80009995002498</v>
      </c>
    </row>
    <row r="164" spans="1:5" ht="12.75" customHeight="1">
      <c r="A164" s="97"/>
      <c r="B164" s="97"/>
      <c r="D164" s="51"/>
      <c r="E164" s="79"/>
    </row>
    <row r="165" spans="1:5" s="88" customFormat="1" ht="12.75" customHeight="1">
      <c r="A165" s="102" t="s">
        <v>121</v>
      </c>
      <c r="B165" s="42" t="s">
        <v>89</v>
      </c>
      <c r="C165" s="3">
        <f>C166</f>
        <v>200100</v>
      </c>
      <c r="D165" s="3">
        <f>D166</f>
        <v>107654</v>
      </c>
      <c r="E165" s="79">
        <f t="shared" si="5"/>
        <v>53.80009995002498</v>
      </c>
    </row>
    <row r="166" spans="1:5" ht="12.75" customHeight="1" hidden="1">
      <c r="A166" s="102">
        <v>3</v>
      </c>
      <c r="B166" s="108" t="s">
        <v>82</v>
      </c>
      <c r="C166" s="52">
        <f>C167+C175</f>
        <v>200100</v>
      </c>
      <c r="D166" s="52">
        <f>D167+D175</f>
        <v>107654</v>
      </c>
      <c r="E166" s="79">
        <f t="shared" si="5"/>
        <v>53.80009995002498</v>
      </c>
    </row>
    <row r="167" spans="1:5" ht="12.75" customHeight="1">
      <c r="A167" s="102">
        <v>31</v>
      </c>
      <c r="B167" s="109" t="s">
        <v>47</v>
      </c>
      <c r="C167" s="117">
        <f>C168+C170+C172</f>
        <v>178500</v>
      </c>
      <c r="D167" s="117">
        <f>D168+D170+D172</f>
        <v>85998</v>
      </c>
      <c r="E167" s="79">
        <f t="shared" si="5"/>
        <v>48.1781512605042</v>
      </c>
    </row>
    <row r="168" spans="1:5" s="88" customFormat="1" ht="12.75" customHeight="1">
      <c r="A168" s="102">
        <v>311</v>
      </c>
      <c r="B168" s="109" t="s">
        <v>48</v>
      </c>
      <c r="C168" s="3">
        <f>C169</f>
        <v>150000</v>
      </c>
      <c r="D168" s="3">
        <f>D169</f>
        <v>73378</v>
      </c>
      <c r="E168" s="79">
        <f t="shared" si="5"/>
        <v>48.91866666666667</v>
      </c>
    </row>
    <row r="169" spans="1:9" ht="12.75" customHeight="1">
      <c r="A169" s="97">
        <v>3111</v>
      </c>
      <c r="B169" s="97" t="s">
        <v>49</v>
      </c>
      <c r="C169" s="187">
        <v>150000</v>
      </c>
      <c r="D169" s="73">
        <v>73378</v>
      </c>
      <c r="E169" s="192">
        <f t="shared" si="5"/>
        <v>48.91866666666667</v>
      </c>
      <c r="F169" s="81"/>
      <c r="G169" s="81"/>
      <c r="H169" s="81"/>
      <c r="I169" s="81"/>
    </row>
    <row r="170" spans="1:9" ht="12.75" customHeight="1">
      <c r="A170" s="109">
        <v>312</v>
      </c>
      <c r="B170" s="109" t="s">
        <v>50</v>
      </c>
      <c r="C170" s="52">
        <f>C171</f>
        <v>4500</v>
      </c>
      <c r="D170" s="72">
        <f>D171</f>
        <v>0</v>
      </c>
      <c r="E170" s="192">
        <f t="shared" si="5"/>
        <v>0</v>
      </c>
      <c r="F170" s="81"/>
      <c r="G170" s="81"/>
      <c r="H170" s="81"/>
      <c r="I170" s="81"/>
    </row>
    <row r="171" spans="1:9" ht="12.75" customHeight="1" hidden="1">
      <c r="A171" s="97">
        <v>3121</v>
      </c>
      <c r="B171" s="97" t="s">
        <v>50</v>
      </c>
      <c r="C171" s="187">
        <v>4500</v>
      </c>
      <c r="D171" s="73">
        <v>0</v>
      </c>
      <c r="E171" s="80">
        <f t="shared" si="5"/>
        <v>0</v>
      </c>
      <c r="F171" s="81"/>
      <c r="G171" s="81"/>
      <c r="H171" s="81"/>
      <c r="I171" s="81"/>
    </row>
    <row r="172" spans="1:9" s="88" customFormat="1" ht="12.75" customHeight="1">
      <c r="A172" s="109">
        <v>313</v>
      </c>
      <c r="B172" s="102" t="s">
        <v>51</v>
      </c>
      <c r="C172" s="3">
        <f>C173+C174</f>
        <v>24000</v>
      </c>
      <c r="D172" s="72">
        <f>D173+D174</f>
        <v>12620</v>
      </c>
      <c r="E172" s="79">
        <f t="shared" si="5"/>
        <v>52.583333333333336</v>
      </c>
      <c r="F172" s="132"/>
      <c r="G172" s="132"/>
      <c r="H172" s="132"/>
      <c r="I172" s="81"/>
    </row>
    <row r="173" spans="1:9" ht="12.75" customHeight="1">
      <c r="A173" s="97">
        <v>3132</v>
      </c>
      <c r="B173" s="97" t="s">
        <v>108</v>
      </c>
      <c r="C173" s="187">
        <v>21000</v>
      </c>
      <c r="D173" s="73">
        <v>11373</v>
      </c>
      <c r="E173" s="192">
        <f t="shared" si="5"/>
        <v>54.15714285714286</v>
      </c>
      <c r="F173" s="81"/>
      <c r="G173" s="81"/>
      <c r="H173" s="81"/>
      <c r="I173" s="81"/>
    </row>
    <row r="174" spans="1:9" ht="12.75" customHeight="1">
      <c r="A174" s="97">
        <v>3133</v>
      </c>
      <c r="B174" s="97" t="s">
        <v>109</v>
      </c>
      <c r="C174" s="187">
        <v>3000</v>
      </c>
      <c r="D174" s="73">
        <v>1247</v>
      </c>
      <c r="E174" s="192">
        <f t="shared" si="5"/>
        <v>41.56666666666667</v>
      </c>
      <c r="F174" s="81"/>
      <c r="G174" s="81"/>
      <c r="H174" s="81"/>
      <c r="I174" s="81"/>
    </row>
    <row r="175" spans="1:9" s="88" customFormat="1" ht="12.75" customHeight="1">
      <c r="A175" s="109">
        <v>32</v>
      </c>
      <c r="B175" s="63" t="s">
        <v>3</v>
      </c>
      <c r="C175" s="3">
        <f>C176+C179+C181</f>
        <v>21600</v>
      </c>
      <c r="D175" s="72">
        <f>D176+D179+D181</f>
        <v>21656</v>
      </c>
      <c r="E175" s="79">
        <f t="shared" si="5"/>
        <v>100.25925925925927</v>
      </c>
      <c r="F175" s="132"/>
      <c r="G175" s="132"/>
      <c r="H175" s="132"/>
      <c r="I175" s="81"/>
    </row>
    <row r="176" spans="1:9" s="88" customFormat="1" ht="12.75" customHeight="1">
      <c r="A176" s="109">
        <v>321</v>
      </c>
      <c r="B176" s="63" t="s">
        <v>7</v>
      </c>
      <c r="C176" s="52">
        <f>C177+C178</f>
        <v>11000</v>
      </c>
      <c r="D176" s="72">
        <f>D177+D178</f>
        <v>3438</v>
      </c>
      <c r="E176" s="80">
        <f t="shared" si="5"/>
        <v>31.254545454545458</v>
      </c>
      <c r="F176" s="132"/>
      <c r="G176" s="132"/>
      <c r="H176" s="132"/>
      <c r="I176" s="81"/>
    </row>
    <row r="177" spans="1:9" ht="12.75" customHeight="1">
      <c r="A177" s="97">
        <v>3212</v>
      </c>
      <c r="B177" s="110" t="s">
        <v>53</v>
      </c>
      <c r="C177" s="187">
        <v>7000</v>
      </c>
      <c r="D177" s="73">
        <v>3438</v>
      </c>
      <c r="E177" s="80">
        <f t="shared" si="5"/>
        <v>49.114285714285714</v>
      </c>
      <c r="F177" s="81"/>
      <c r="G177" s="81"/>
      <c r="H177" s="81"/>
      <c r="I177" s="81"/>
    </row>
    <row r="178" spans="1:9" ht="12.75" customHeight="1" hidden="1">
      <c r="A178" s="113" t="s">
        <v>5</v>
      </c>
      <c r="B178" s="111" t="s">
        <v>6</v>
      </c>
      <c r="C178" s="187">
        <v>4000</v>
      </c>
      <c r="D178" s="51">
        <v>0</v>
      </c>
      <c r="E178" s="80">
        <f t="shared" si="5"/>
        <v>0</v>
      </c>
      <c r="I178" s="81"/>
    </row>
    <row r="179" spans="1:5" s="88" customFormat="1" ht="12.75" customHeight="1">
      <c r="A179" s="109">
        <v>323</v>
      </c>
      <c r="B179" s="112" t="s">
        <v>10</v>
      </c>
      <c r="C179" s="52">
        <f>C180</f>
        <v>10000</v>
      </c>
      <c r="D179" s="52">
        <f>D180</f>
        <v>18218</v>
      </c>
      <c r="E179" s="79">
        <f t="shared" si="5"/>
        <v>182.18</v>
      </c>
    </row>
    <row r="180" spans="1:5" ht="12.75" customHeight="1">
      <c r="A180" s="97">
        <v>3238</v>
      </c>
      <c r="B180" s="113" t="s">
        <v>13</v>
      </c>
      <c r="C180" s="187">
        <v>10000</v>
      </c>
      <c r="D180" s="73">
        <v>18218</v>
      </c>
      <c r="E180" s="192">
        <f t="shared" si="5"/>
        <v>182.18</v>
      </c>
    </row>
    <row r="181" spans="1:5" s="88" customFormat="1" ht="12.75" customHeight="1">
      <c r="A181" s="102">
        <v>329</v>
      </c>
      <c r="B181" s="109" t="s">
        <v>61</v>
      </c>
      <c r="C181" s="52">
        <f>C182</f>
        <v>600</v>
      </c>
      <c r="D181" s="52">
        <f>D182</f>
        <v>0</v>
      </c>
      <c r="E181" s="80">
        <f t="shared" si="5"/>
        <v>0</v>
      </c>
    </row>
    <row r="182" spans="1:5" ht="12.75" customHeight="1" hidden="1">
      <c r="A182" s="105">
        <v>3292</v>
      </c>
      <c r="B182" s="105" t="s">
        <v>62</v>
      </c>
      <c r="C182" s="187">
        <v>600</v>
      </c>
      <c r="D182" s="51">
        <v>0</v>
      </c>
      <c r="E182" s="80">
        <f t="shared" si="5"/>
        <v>0</v>
      </c>
    </row>
    <row r="183" spans="5:9" ht="12.75" customHeight="1">
      <c r="E183" s="79"/>
      <c r="I183" s="81"/>
    </row>
    <row r="184" spans="1:5" ht="12.75">
      <c r="A184" s="22"/>
      <c r="B184" s="22"/>
      <c r="E184" s="79"/>
    </row>
    <row r="185" ht="12.75">
      <c r="E185" s="79"/>
    </row>
    <row r="186" ht="12.75">
      <c r="E186" s="79"/>
    </row>
    <row r="187" ht="12.75">
      <c r="E187" s="79"/>
    </row>
    <row r="188" ht="12.75">
      <c r="E188" s="79"/>
    </row>
    <row r="189" ht="12.75">
      <c r="E189" s="79"/>
    </row>
    <row r="190" ht="12.75">
      <c r="E190" s="79"/>
    </row>
    <row r="191" ht="12.75">
      <c r="E191" s="79"/>
    </row>
    <row r="192" ht="12.75">
      <c r="E192" s="79"/>
    </row>
    <row r="193" ht="12.75">
      <c r="E193" s="79"/>
    </row>
    <row r="194" ht="12.75">
      <c r="E194" s="79"/>
    </row>
    <row r="195" ht="12.75">
      <c r="E195" s="79"/>
    </row>
    <row r="196" ht="12.75">
      <c r="E196" s="79"/>
    </row>
    <row r="197" ht="12.75">
      <c r="E197" s="79"/>
    </row>
    <row r="198" ht="12.75">
      <c r="E198" s="79"/>
    </row>
    <row r="199" ht="12.75">
      <c r="E199" s="79"/>
    </row>
    <row r="200" ht="12.75">
      <c r="E200" s="79"/>
    </row>
    <row r="201" ht="12.75">
      <c r="E201" s="79"/>
    </row>
    <row r="202" ht="12.75">
      <c r="E202" s="79"/>
    </row>
    <row r="203" ht="12.75">
      <c r="E203" s="79"/>
    </row>
    <row r="204" ht="12.75">
      <c r="E204" s="79"/>
    </row>
    <row r="205" ht="12.75">
      <c r="E205" s="79"/>
    </row>
    <row r="206" ht="12.75">
      <c r="E206" s="79"/>
    </row>
    <row r="207" ht="12.75">
      <c r="E207" s="79"/>
    </row>
    <row r="208" ht="12.75">
      <c r="E208" s="79"/>
    </row>
    <row r="209" ht="12.75">
      <c r="E209" s="79"/>
    </row>
    <row r="210" ht="12.75">
      <c r="E210" s="79"/>
    </row>
    <row r="211" ht="12.75">
      <c r="E211" s="79"/>
    </row>
    <row r="212" ht="12.75">
      <c r="E212" s="79"/>
    </row>
    <row r="213" ht="12.75">
      <c r="E213" s="79"/>
    </row>
    <row r="214" ht="12.75">
      <c r="E214" s="79"/>
    </row>
    <row r="215" ht="12.75">
      <c r="E215" s="79"/>
    </row>
    <row r="216" ht="12.75">
      <c r="E216" s="79"/>
    </row>
    <row r="217" ht="12.75">
      <c r="E217" s="79"/>
    </row>
    <row r="218" ht="12.75">
      <c r="E218" s="79"/>
    </row>
    <row r="219" ht="12.75">
      <c r="E219" s="79"/>
    </row>
    <row r="220" ht="12.75">
      <c r="E220" s="79"/>
    </row>
    <row r="221" ht="12.75">
      <c r="E221" s="79"/>
    </row>
    <row r="222" ht="12.75">
      <c r="E222" s="79"/>
    </row>
    <row r="223" ht="12.75">
      <c r="E223" s="79"/>
    </row>
    <row r="224" ht="12.75">
      <c r="E224" s="79"/>
    </row>
    <row r="225" ht="12.75">
      <c r="E225" s="79"/>
    </row>
    <row r="226" ht="12.75">
      <c r="E226" s="79"/>
    </row>
    <row r="227" ht="12.75">
      <c r="E227" s="79"/>
    </row>
    <row r="228" ht="12.75">
      <c r="E228" s="79"/>
    </row>
    <row r="229" ht="12.75">
      <c r="E229" s="79"/>
    </row>
    <row r="230" ht="12.75">
      <c r="E230" s="79"/>
    </row>
    <row r="231" ht="12.75">
      <c r="E231" s="79"/>
    </row>
    <row r="232" ht="12.75">
      <c r="E232" s="79"/>
    </row>
    <row r="233" ht="12.75">
      <c r="E233" s="79"/>
    </row>
    <row r="234" ht="12.75">
      <c r="E234" s="79"/>
    </row>
    <row r="235" ht="12.75">
      <c r="E235" s="79"/>
    </row>
    <row r="236" ht="12.75">
      <c r="E236" s="79"/>
    </row>
    <row r="237" ht="12.75">
      <c r="E237" s="79"/>
    </row>
    <row r="238" ht="12.75">
      <c r="E238" s="79"/>
    </row>
    <row r="239" ht="12.75">
      <c r="E239" s="79"/>
    </row>
    <row r="240" ht="12.75">
      <c r="E240" s="79"/>
    </row>
    <row r="241" ht="12.75">
      <c r="E241" s="79"/>
    </row>
    <row r="242" ht="12.75">
      <c r="E242" s="79"/>
    </row>
    <row r="243" ht="12.75">
      <c r="E243" s="79"/>
    </row>
    <row r="244" ht="12.75">
      <c r="E244" s="79"/>
    </row>
    <row r="245" ht="12.75">
      <c r="E245" s="79"/>
    </row>
    <row r="246" ht="12.75">
      <c r="E246" s="79"/>
    </row>
    <row r="247" ht="12.75">
      <c r="E247" s="79"/>
    </row>
    <row r="248" ht="12.75">
      <c r="E248" s="79"/>
    </row>
    <row r="249" ht="12.75">
      <c r="E249" s="79"/>
    </row>
    <row r="250" ht="12.75">
      <c r="E250" s="79"/>
    </row>
    <row r="251" ht="12.75">
      <c r="E251" s="79"/>
    </row>
    <row r="252" ht="12.75">
      <c r="E252" s="79"/>
    </row>
    <row r="253" spans="1:5" ht="12.75">
      <c r="A253" s="106"/>
      <c r="B253" s="8"/>
      <c r="E253" s="79"/>
    </row>
    <row r="254" ht="12.75">
      <c r="E254" s="79"/>
    </row>
    <row r="255" ht="12.75">
      <c r="E255" s="79"/>
    </row>
    <row r="256" ht="12.75">
      <c r="E256" s="79"/>
    </row>
    <row r="257" ht="12.75">
      <c r="E257" s="79"/>
    </row>
    <row r="258" ht="12.75">
      <c r="E258" s="79"/>
    </row>
    <row r="259" ht="12.75">
      <c r="E259" s="79"/>
    </row>
    <row r="260" ht="12.75">
      <c r="E260" s="79"/>
    </row>
    <row r="261" ht="12.75">
      <c r="E261" s="79"/>
    </row>
    <row r="262" ht="12.75">
      <c r="E262" s="79"/>
    </row>
    <row r="263" ht="12.75">
      <c r="E263" s="79"/>
    </row>
    <row r="264" ht="12.75">
      <c r="E264" s="79"/>
    </row>
    <row r="265" ht="12.75">
      <c r="E265" s="79"/>
    </row>
    <row r="266" ht="12.75">
      <c r="E266" s="79"/>
    </row>
    <row r="267" ht="12.75">
      <c r="E267" s="79"/>
    </row>
    <row r="268" ht="12.75">
      <c r="E268" s="79"/>
    </row>
    <row r="269" ht="12.75">
      <c r="E269" s="79"/>
    </row>
    <row r="270" ht="12.75">
      <c r="E270" s="79"/>
    </row>
    <row r="271" ht="12.75">
      <c r="E271" s="79"/>
    </row>
    <row r="272" ht="12.75">
      <c r="E272" s="79"/>
    </row>
    <row r="273" ht="12.75">
      <c r="E273" s="79"/>
    </row>
    <row r="274" ht="12.75">
      <c r="E274" s="79"/>
    </row>
    <row r="275" ht="12.75">
      <c r="E275" s="79"/>
    </row>
    <row r="276" ht="12.75">
      <c r="E276" s="79"/>
    </row>
    <row r="277" ht="12.75">
      <c r="E277" s="79"/>
    </row>
    <row r="278" ht="12.75">
      <c r="E278" s="79"/>
    </row>
    <row r="279" ht="12.75">
      <c r="E279" s="79"/>
    </row>
    <row r="280" ht="12.75">
      <c r="E280" s="79"/>
    </row>
    <row r="281" ht="12.75">
      <c r="E281" s="79"/>
    </row>
    <row r="282" ht="12.75">
      <c r="E282" s="79"/>
    </row>
    <row r="283" ht="12.75">
      <c r="E283" s="79"/>
    </row>
    <row r="284" ht="12.75">
      <c r="E284" s="79"/>
    </row>
    <row r="285" ht="12.75">
      <c r="E285" s="79"/>
    </row>
    <row r="286" ht="12.75">
      <c r="E286" s="79"/>
    </row>
    <row r="287" ht="12.75">
      <c r="E287" s="79"/>
    </row>
    <row r="288" ht="12.75">
      <c r="E288" s="79"/>
    </row>
    <row r="289" ht="12.75">
      <c r="E289" s="79"/>
    </row>
    <row r="290" ht="12.75">
      <c r="E290" s="79"/>
    </row>
    <row r="291" ht="12.75">
      <c r="E291" s="79"/>
    </row>
    <row r="292" ht="12.75">
      <c r="E292" s="79"/>
    </row>
    <row r="293" ht="12.75">
      <c r="E293" s="79"/>
    </row>
    <row r="294" ht="12.75">
      <c r="E294" s="79"/>
    </row>
    <row r="295" ht="12.75">
      <c r="E295" s="79"/>
    </row>
    <row r="296" ht="12.75">
      <c r="E296" s="79"/>
    </row>
    <row r="297" ht="12.75">
      <c r="E297" s="79"/>
    </row>
    <row r="298" ht="12.75">
      <c r="E298" s="79"/>
    </row>
    <row r="299" ht="12.75">
      <c r="E299" s="79"/>
    </row>
    <row r="300" ht="12.75">
      <c r="E300" s="79"/>
    </row>
    <row r="301" ht="12.75">
      <c r="E301" s="79"/>
    </row>
    <row r="302" ht="12.75">
      <c r="E302" s="79"/>
    </row>
    <row r="303" ht="12.75">
      <c r="E303" s="79"/>
    </row>
    <row r="304" ht="12.75">
      <c r="E304" s="79"/>
    </row>
    <row r="305" ht="12.75">
      <c r="E305" s="79"/>
    </row>
    <row r="306" ht="12.75">
      <c r="E306" s="79"/>
    </row>
    <row r="307" ht="12.75">
      <c r="E307" s="79"/>
    </row>
    <row r="308" ht="12.75">
      <c r="E308" s="79"/>
    </row>
    <row r="309" ht="12.75">
      <c r="E309" s="79"/>
    </row>
    <row r="310" ht="12.75">
      <c r="E310" s="79"/>
    </row>
    <row r="311" ht="12.75">
      <c r="E311" s="79"/>
    </row>
    <row r="312" ht="12.75">
      <c r="E312" s="79"/>
    </row>
    <row r="336" spans="1:2" ht="12.75">
      <c r="A336" s="106"/>
      <c r="B336" s="8"/>
    </row>
    <row r="393" spans="1:2" ht="12.75">
      <c r="A393" s="106"/>
      <c r="B393" s="8"/>
    </row>
    <row r="430" spans="1:2" ht="12.75">
      <c r="A430" s="9"/>
      <c r="B430" s="7"/>
    </row>
    <row r="495" spans="1:2" ht="12.75">
      <c r="A495" s="10"/>
      <c r="B495" s="11"/>
    </row>
    <row r="497" spans="1:2" ht="12.75">
      <c r="A497" s="12"/>
      <c r="B497" s="12"/>
    </row>
    <row r="498" spans="1:2" ht="12.75">
      <c r="A498" s="9"/>
      <c r="B498" s="2"/>
    </row>
    <row r="500" ht="12.75">
      <c r="A500" s="12"/>
    </row>
    <row r="501" ht="12.75">
      <c r="A501" s="7"/>
    </row>
    <row r="504" spans="1:2" ht="12.75">
      <c r="A504" s="9"/>
      <c r="B504" s="7"/>
    </row>
    <row r="505" ht="12.75">
      <c r="A505" s="12"/>
    </row>
    <row r="507" spans="1:2" ht="12.75">
      <c r="A507" s="14"/>
      <c r="B507" s="6"/>
    </row>
    <row r="508" spans="1:2" ht="12.75">
      <c r="A508" s="14"/>
      <c r="B508" s="6"/>
    </row>
    <row r="509" spans="1:2" ht="12.75">
      <c r="A509" s="9"/>
      <c r="B509" s="7"/>
    </row>
    <row r="510" ht="12.75">
      <c r="A510" s="12"/>
    </row>
    <row r="511" ht="12.75">
      <c r="A511" s="7"/>
    </row>
    <row r="512" spans="1:2" ht="12.75">
      <c r="A512" s="14"/>
      <c r="B512" s="6"/>
    </row>
    <row r="513" spans="1:2" ht="12.75">
      <c r="A513" s="14"/>
      <c r="B513" s="6"/>
    </row>
    <row r="514" spans="1:2" ht="12.75">
      <c r="A514" s="9"/>
      <c r="B514" s="7"/>
    </row>
    <row r="515" ht="12.75">
      <c r="A515" s="12"/>
    </row>
    <row r="516" ht="12.75">
      <c r="A516" s="7"/>
    </row>
    <row r="517" spans="1:2" ht="12.75">
      <c r="A517" s="14"/>
      <c r="B517" s="6"/>
    </row>
    <row r="518" ht="12.75">
      <c r="A518" s="7"/>
    </row>
    <row r="519" spans="1:2" ht="12.75">
      <c r="A519" s="9"/>
      <c r="B519" s="7"/>
    </row>
    <row r="520" ht="12.75">
      <c r="A520" s="7"/>
    </row>
    <row r="521" ht="12.75">
      <c r="A521" s="7"/>
    </row>
    <row r="522" spans="1:2" ht="12.75">
      <c r="A522" s="14"/>
      <c r="B522" s="6"/>
    </row>
    <row r="523" ht="12.75">
      <c r="A523" s="7"/>
    </row>
    <row r="524" ht="12.75">
      <c r="A524" s="7"/>
    </row>
    <row r="525" spans="1:2" ht="12.75">
      <c r="A525" s="14"/>
      <c r="B525" s="6"/>
    </row>
    <row r="526" ht="12.75">
      <c r="A526" s="7"/>
    </row>
    <row r="527" ht="12.75">
      <c r="A527" s="7"/>
    </row>
    <row r="528" spans="1:2" ht="12.75">
      <c r="A528" s="14"/>
      <c r="B528" s="6"/>
    </row>
    <row r="529" spans="1:2" ht="12.75">
      <c r="A529" s="14"/>
      <c r="B529" s="6"/>
    </row>
    <row r="530" spans="1:2" ht="12.75">
      <c r="A530" s="14"/>
      <c r="B530" s="6"/>
    </row>
    <row r="531" ht="12.75">
      <c r="A531" s="7"/>
    </row>
    <row r="532" ht="12.75">
      <c r="A532" s="7"/>
    </row>
    <row r="533" spans="1:2" ht="12.75">
      <c r="A533" s="14"/>
      <c r="B533" s="15"/>
    </row>
    <row r="534" ht="12.75">
      <c r="A534" s="7"/>
    </row>
    <row r="535" ht="12.75">
      <c r="A535" s="7"/>
    </row>
    <row r="536" spans="1:2" ht="12.75">
      <c r="A536" s="14"/>
      <c r="B536" s="6"/>
    </row>
    <row r="537" ht="12.75">
      <c r="A537" s="7"/>
    </row>
    <row r="538" ht="12.75">
      <c r="A538" s="7"/>
    </row>
    <row r="539" spans="1:2" ht="12.75">
      <c r="A539" s="14"/>
      <c r="B539" s="6"/>
    </row>
    <row r="540" ht="12.75">
      <c r="A540" s="7"/>
    </row>
    <row r="541" ht="12.75">
      <c r="A541" s="7"/>
    </row>
    <row r="542" spans="1:2" ht="12.75">
      <c r="A542" s="14"/>
      <c r="B542" s="6"/>
    </row>
    <row r="543" ht="12.75">
      <c r="A543" s="7"/>
    </row>
    <row r="544" ht="12.75">
      <c r="A544" s="7"/>
    </row>
    <row r="545" spans="1:2" ht="12.75">
      <c r="A545" s="14"/>
      <c r="B545" s="6"/>
    </row>
    <row r="546" ht="12.75">
      <c r="A546" s="7"/>
    </row>
    <row r="547" ht="12.75">
      <c r="A547" s="7"/>
    </row>
    <row r="548" spans="1:2" ht="12.75">
      <c r="A548" s="14"/>
      <c r="B548" s="6"/>
    </row>
    <row r="549" ht="12.75">
      <c r="A549" s="7"/>
    </row>
    <row r="550" ht="12.75">
      <c r="A550" s="7"/>
    </row>
    <row r="551" spans="1:2" ht="12.75">
      <c r="A551" s="14"/>
      <c r="B551" s="6"/>
    </row>
    <row r="552" ht="12.75">
      <c r="A552" s="7"/>
    </row>
    <row r="553" ht="12.75">
      <c r="A553" s="7"/>
    </row>
    <row r="554" spans="1:2" ht="12.75">
      <c r="A554" s="14"/>
      <c r="B554" s="6"/>
    </row>
    <row r="555" ht="12.75">
      <c r="A555" s="7"/>
    </row>
    <row r="556" ht="12.75">
      <c r="A556" s="7"/>
    </row>
    <row r="557" spans="1:2" ht="12.75">
      <c r="A557" s="14"/>
      <c r="B557" s="6"/>
    </row>
    <row r="558" ht="12.75">
      <c r="A558" s="7"/>
    </row>
    <row r="559" ht="12.75">
      <c r="A559" s="7"/>
    </row>
    <row r="560" spans="1:2" ht="12.75">
      <c r="A560" s="14"/>
      <c r="B560" s="6"/>
    </row>
    <row r="561" ht="12.75">
      <c r="B561" s="6"/>
    </row>
    <row r="562" ht="12.75">
      <c r="A562" s="7"/>
    </row>
    <row r="563" spans="1:2" ht="12.75">
      <c r="A563" s="14"/>
      <c r="B563" s="6"/>
    </row>
    <row r="564" spans="1:2" ht="12.75">
      <c r="A564" s="14"/>
      <c r="B564" s="6"/>
    </row>
    <row r="565" ht="12.75">
      <c r="A565" s="7"/>
    </row>
    <row r="566" spans="1:2" ht="12.75">
      <c r="A566" s="14"/>
      <c r="B566" s="6"/>
    </row>
    <row r="567" spans="1:2" ht="12.75">
      <c r="A567" s="14"/>
      <c r="B567" s="6"/>
    </row>
    <row r="568" spans="1:2" ht="12.75">
      <c r="A568" s="9"/>
      <c r="B568" s="7"/>
    </row>
    <row r="569" spans="1:2" ht="12.75">
      <c r="A569" s="14"/>
      <c r="B569" s="6"/>
    </row>
    <row r="570" ht="12.75">
      <c r="A570" s="7"/>
    </row>
    <row r="571" spans="1:2" ht="12.75">
      <c r="A571" s="7"/>
      <c r="B571" s="7"/>
    </row>
    <row r="572" spans="1:2" ht="12.75">
      <c r="A572" s="7"/>
      <c r="B572" s="7"/>
    </row>
    <row r="573" ht="12.75">
      <c r="A573" s="7"/>
    </row>
    <row r="574" spans="1:2" ht="12.75">
      <c r="A574" s="14"/>
      <c r="B574" s="6"/>
    </row>
    <row r="575" spans="1:2" ht="12.75">
      <c r="A575" s="7"/>
      <c r="B575" s="7"/>
    </row>
    <row r="576" ht="12.75">
      <c r="A576" s="7"/>
    </row>
    <row r="577" spans="1:2" ht="12.75">
      <c r="A577" s="14"/>
      <c r="B577" s="6"/>
    </row>
    <row r="578" spans="1:2" ht="12.75">
      <c r="A578" s="7"/>
      <c r="B578" s="7"/>
    </row>
    <row r="579" ht="12.75">
      <c r="A579" s="7"/>
    </row>
    <row r="580" spans="1:2" ht="12.75">
      <c r="A580" s="14"/>
      <c r="B580" s="6"/>
    </row>
    <row r="581" spans="1:2" ht="12.75">
      <c r="A581" s="7"/>
      <c r="B581" s="7"/>
    </row>
    <row r="582" ht="12.75">
      <c r="A582" s="7"/>
    </row>
    <row r="583" spans="1:2" ht="12.75">
      <c r="A583" s="14"/>
      <c r="B583" s="6"/>
    </row>
    <row r="584" ht="12.75">
      <c r="A584" s="7"/>
    </row>
    <row r="585" ht="12.75">
      <c r="A585" s="7"/>
    </row>
    <row r="586" spans="1:2" ht="12.75">
      <c r="A586" s="14"/>
      <c r="B586" s="6"/>
    </row>
    <row r="587" ht="12.75">
      <c r="A587" s="7"/>
    </row>
    <row r="588" ht="12.75">
      <c r="A588" s="7"/>
    </row>
    <row r="589" spans="1:2" ht="12.75">
      <c r="A589" s="14"/>
      <c r="B589" s="6"/>
    </row>
    <row r="590" ht="12.75">
      <c r="A590" s="7"/>
    </row>
    <row r="591" spans="1:2" ht="12.75">
      <c r="A591" s="7"/>
      <c r="B591" s="14"/>
    </row>
    <row r="592" spans="1:2" ht="12.75">
      <c r="A592" s="14"/>
      <c r="B592" s="6"/>
    </row>
    <row r="593" spans="1:2" ht="12.75">
      <c r="A593" s="14"/>
      <c r="B593" s="6"/>
    </row>
    <row r="594" spans="1:2" ht="12.75">
      <c r="A594" s="14"/>
      <c r="B594" s="6"/>
    </row>
    <row r="595" ht="12.75">
      <c r="A595" s="7"/>
    </row>
    <row r="596" ht="12.75">
      <c r="A596" s="7"/>
    </row>
    <row r="597" spans="1:2" ht="12.75">
      <c r="A597" s="14"/>
      <c r="B597" s="6"/>
    </row>
    <row r="598" ht="12.75">
      <c r="A598" s="7"/>
    </row>
    <row r="599" ht="12.75">
      <c r="A599" s="7"/>
    </row>
    <row r="600" spans="1:2" ht="12.75">
      <c r="A600" s="14"/>
      <c r="B600" s="6"/>
    </row>
    <row r="601" spans="1:2" ht="12.75">
      <c r="A601" s="14"/>
      <c r="B601" s="6"/>
    </row>
    <row r="602" spans="1:2" ht="12.75">
      <c r="A602" s="14"/>
      <c r="B602" s="6"/>
    </row>
    <row r="603" spans="1:2" ht="12.75">
      <c r="A603" s="14"/>
      <c r="B603" s="6"/>
    </row>
    <row r="604" spans="1:2" ht="12.75">
      <c r="A604" s="14"/>
      <c r="B604" s="6"/>
    </row>
    <row r="605" spans="1:2" ht="12.75">
      <c r="A605" s="14"/>
      <c r="B605" s="6"/>
    </row>
    <row r="606" ht="12.75">
      <c r="A606" s="7"/>
    </row>
    <row r="607" spans="1:2" ht="12.75">
      <c r="A607" s="7"/>
      <c r="B607" s="6"/>
    </row>
    <row r="608" spans="1:2" ht="12.75">
      <c r="A608" s="11"/>
      <c r="B608" s="6"/>
    </row>
    <row r="609" spans="1:2" ht="12.75">
      <c r="A609" s="14"/>
      <c r="B609" s="6"/>
    </row>
    <row r="610" spans="1:2" ht="12.75">
      <c r="A610" s="14"/>
      <c r="B610" s="6"/>
    </row>
    <row r="611" spans="1:2" ht="12.75">
      <c r="A611" s="14"/>
      <c r="B611" s="6"/>
    </row>
    <row r="612" spans="1:2" ht="12.75">
      <c r="A612" s="14"/>
      <c r="B612" s="6"/>
    </row>
    <row r="613" spans="1:2" ht="12.75">
      <c r="A613" s="14"/>
      <c r="B613" s="6"/>
    </row>
    <row r="614" ht="12.75">
      <c r="A614" s="7"/>
    </row>
    <row r="615" ht="12.75">
      <c r="A615" s="7"/>
    </row>
    <row r="616" spans="1:2" ht="12.75">
      <c r="A616" s="14"/>
      <c r="B616" s="6"/>
    </row>
    <row r="617" ht="12.75">
      <c r="B617" s="6"/>
    </row>
    <row r="618" spans="1:2" ht="12.75">
      <c r="A618" s="7"/>
      <c r="B618" s="6"/>
    </row>
    <row r="619" spans="1:2" ht="12.75">
      <c r="A619" s="14"/>
      <c r="B619" s="6"/>
    </row>
    <row r="620" spans="1:2" ht="12.75">
      <c r="A620" s="14"/>
      <c r="B620" s="6"/>
    </row>
    <row r="621" spans="1:2" ht="12.75">
      <c r="A621" s="7"/>
      <c r="B621" s="6"/>
    </row>
    <row r="622" spans="1:2" ht="12.75">
      <c r="A622" s="14"/>
      <c r="B622" s="6"/>
    </row>
    <row r="623" ht="12.75">
      <c r="B623" s="6"/>
    </row>
    <row r="624" spans="1:2" ht="12.75">
      <c r="A624" s="1"/>
      <c r="B624" s="7"/>
    </row>
    <row r="625" ht="12.75">
      <c r="B625" s="6"/>
    </row>
    <row r="626" spans="1:2" ht="12.75">
      <c r="A626" s="7"/>
      <c r="B626" s="7"/>
    </row>
    <row r="627" ht="12.75">
      <c r="A627" s="7"/>
    </row>
    <row r="628" ht="12.75">
      <c r="A628" s="7"/>
    </row>
    <row r="629" spans="1:2" ht="12.75">
      <c r="A629" s="14"/>
      <c r="B629" s="6"/>
    </row>
    <row r="630" spans="1:2" ht="12.75">
      <c r="A630" s="14"/>
      <c r="B630" s="6"/>
    </row>
    <row r="631" ht="12.75">
      <c r="A631" s="7"/>
    </row>
    <row r="632" ht="12.75">
      <c r="A632" s="7"/>
    </row>
    <row r="633" spans="1:2" ht="12.75">
      <c r="A633" s="14"/>
      <c r="B633" s="6"/>
    </row>
    <row r="634" spans="1:2" ht="12.75">
      <c r="A634" s="14"/>
      <c r="B634" s="6"/>
    </row>
    <row r="635" spans="1:2" ht="12.75">
      <c r="A635" s="14"/>
      <c r="B635" s="6"/>
    </row>
    <row r="636" spans="1:2" ht="12.75">
      <c r="A636" s="14"/>
      <c r="B636" s="6"/>
    </row>
    <row r="637" spans="1:2" ht="12.75">
      <c r="A637" s="14"/>
      <c r="B637" s="6"/>
    </row>
    <row r="638" ht="12.75">
      <c r="A638" s="7"/>
    </row>
    <row r="639" ht="12.75">
      <c r="A639" s="7"/>
    </row>
    <row r="640" spans="1:2" ht="12.75">
      <c r="A640" s="14"/>
      <c r="B640" s="6"/>
    </row>
    <row r="641" spans="1:2" ht="12.75">
      <c r="A641" s="14"/>
      <c r="B641" s="6"/>
    </row>
    <row r="642" spans="1:2" ht="12.75">
      <c r="A642" s="14"/>
      <c r="B642" s="6"/>
    </row>
    <row r="643" spans="1:2" ht="12.75">
      <c r="A643" s="14"/>
      <c r="B643" s="6"/>
    </row>
    <row r="644" spans="1:2" ht="12.75">
      <c r="A644" s="14"/>
      <c r="B644" s="6"/>
    </row>
    <row r="645" spans="1:2" ht="12.75">
      <c r="A645" s="9"/>
      <c r="B645" s="7"/>
    </row>
    <row r="646" spans="1:2" ht="12.75">
      <c r="A646" s="14"/>
      <c r="B646" s="6"/>
    </row>
    <row r="647" spans="1:2" ht="12.75">
      <c r="A647" s="7"/>
      <c r="B647" s="7"/>
    </row>
    <row r="648" ht="12.75">
      <c r="A648" s="7"/>
    </row>
    <row r="649" ht="12.75">
      <c r="A649" s="7"/>
    </row>
    <row r="650" spans="1:2" ht="12.75">
      <c r="A650" s="14"/>
      <c r="B650" s="6"/>
    </row>
    <row r="651" spans="1:2" ht="12.75">
      <c r="A651" s="14"/>
      <c r="B651" s="6"/>
    </row>
    <row r="652" ht="12.75">
      <c r="A652" s="7"/>
    </row>
    <row r="653" spans="1:2" ht="12.75">
      <c r="A653" s="14"/>
      <c r="B653" s="6"/>
    </row>
    <row r="654" ht="12.75">
      <c r="A654" s="7"/>
    </row>
    <row r="658" ht="12.75">
      <c r="A658" s="7"/>
    </row>
    <row r="659" ht="12.75">
      <c r="A659" s="7"/>
    </row>
    <row r="660" spans="1:2" ht="12.75">
      <c r="A660" s="14"/>
      <c r="B660" s="6"/>
    </row>
    <row r="661" ht="12.75">
      <c r="A661" s="12"/>
    </row>
    <row r="663" spans="1:2" ht="12.75">
      <c r="A663" s="9"/>
      <c r="B663" s="7"/>
    </row>
    <row r="700" spans="1:2" ht="12.75">
      <c r="A700" s="9"/>
      <c r="B700" s="2"/>
    </row>
    <row r="725" spans="1:2" ht="12.75">
      <c r="A725" s="106"/>
      <c r="B725" s="8"/>
    </row>
    <row r="727" spans="1:2" ht="12.75">
      <c r="A727" s="106"/>
      <c r="B727" s="8"/>
    </row>
    <row r="728" spans="1:2" ht="12.75">
      <c r="A728" s="106"/>
      <c r="B728" s="8"/>
    </row>
    <row r="729" spans="1:2" ht="12.75">
      <c r="A729" s="106"/>
      <c r="B729" s="8"/>
    </row>
    <row r="730" spans="1:2" ht="12.75">
      <c r="A730" s="106"/>
      <c r="B730" s="8"/>
    </row>
    <row r="732" spans="1:2" ht="12.75">
      <c r="A732" s="9"/>
      <c r="B732" s="2"/>
    </row>
    <row r="778" spans="1:2" ht="12.75">
      <c r="A778" s="106"/>
      <c r="B778" s="8"/>
    </row>
    <row r="780" spans="1:2" ht="12.75">
      <c r="A780" s="106"/>
      <c r="B780" s="8"/>
    </row>
    <row r="781" spans="1:2" ht="12.75">
      <c r="A781" s="106"/>
      <c r="B781" s="8"/>
    </row>
    <row r="782" spans="1:2" ht="12.75">
      <c r="A782" s="106"/>
      <c r="B782" s="8"/>
    </row>
    <row r="787" spans="1:2" ht="12.75">
      <c r="A787" s="9"/>
      <c r="B787" s="2"/>
    </row>
  </sheetData>
  <sheetProtection/>
  <mergeCells count="3">
    <mergeCell ref="A1:E1"/>
    <mergeCell ref="A3:B3"/>
    <mergeCell ref="A2:B2"/>
  </mergeCells>
  <printOptions horizontalCentered="1"/>
  <pageMargins left="0.1968503937007874" right="0.2362204724409449" top="0.6299212598425197" bottom="0.6299212598425197" header="0.5118110236220472" footer="0.5118110236220472"/>
  <pageSetup firstPageNumber="643" useFirstPageNumber="1" horizontalDpi="600" verticalDpi="600" orientation="portrait" paperSize="9" scale="85" r:id="rId1"/>
  <headerFooter alignWithMargins="0">
    <oddFooter>&amp;C&amp;P</oddFooter>
  </headerFooter>
  <ignoredErrors>
    <ignoredError sqref="A22 A107 A111 A142:A143 A153 A159 A58 A178" numberStoredAsText="1"/>
    <ignoredError sqref="D67:D73 D54:D57 D43 D13 D15 D19 D61:D65 D10:D11 D7:D8 D76:D82 D103:D104 D100 D98 D108 D90:D96 D126:D127 D138:D141 D4:D5 D27 D112 D121 D134:D135 D154:D159 D131:D132 D145:D152 D181 D163:D168 D84 D86 D170 D172 D175:D176 D1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Knezović</dc:creator>
  <cp:keywords/>
  <dc:description/>
  <cp:lastModifiedBy>mfkor</cp:lastModifiedBy>
  <cp:lastPrinted>2015-09-07T12:33:55Z</cp:lastPrinted>
  <dcterms:created xsi:type="dcterms:W3CDTF">2001-11-29T15:00:47Z</dcterms:created>
  <dcterms:modified xsi:type="dcterms:W3CDTF">2015-09-07T12:34:00Z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5DAB - Izvršenje financijskog plana za I-VI 2015..xls</vt:lpwstr>
  </property>
</Properties>
</file>